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09C7E2-C894-4059-BDB4-A13A20716E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genda (2days)" sheetId="12" r:id="rId1"/>
    <sheet name="Estimated Budget(Detailed)" sheetId="2" state="hidden" r:id="rId2"/>
    <sheet name="02 Estimated Budget(RVS)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G43" i="2" s="1"/>
  <c r="G36" i="2"/>
  <c r="G35" i="2"/>
  <c r="G34" i="2"/>
  <c r="G33" i="2"/>
  <c r="G32" i="2"/>
  <c r="G26" i="2"/>
  <c r="G25" i="2"/>
  <c r="G24" i="2"/>
  <c r="G23" i="2"/>
  <c r="G22" i="2"/>
  <c r="G27" i="2" s="1"/>
  <c r="G28" i="2" s="1"/>
  <c r="G17" i="2"/>
  <c r="G16" i="2"/>
  <c r="G15" i="2"/>
  <c r="G14" i="2"/>
  <c r="G13" i="2"/>
  <c r="G12" i="2"/>
  <c r="G11" i="2"/>
  <c r="G6" i="2"/>
  <c r="G5" i="2"/>
  <c r="G7" i="2" s="1"/>
  <c r="G38" i="2" l="1"/>
  <c r="G18" i="2"/>
  <c r="G9" i="2"/>
  <c r="G8" i="2"/>
  <c r="G10" i="2" s="1"/>
  <c r="G39" i="2"/>
  <c r="G40" i="2" s="1"/>
  <c r="G20" i="2"/>
  <c r="G19" i="2"/>
  <c r="G21" i="2"/>
  <c r="G29" i="2"/>
  <c r="G30" i="2"/>
  <c r="G41" i="2" l="1"/>
  <c r="G45" i="2" s="1"/>
  <c r="E10" i="5" l="1"/>
</calcChain>
</file>

<file path=xl/sharedStrings.xml><?xml version="1.0" encoding="utf-8"?>
<sst xmlns="http://schemas.openxmlformats.org/spreadsheetml/2006/main" count="194" uniqueCount="147">
  <si>
    <t>Time</t>
  </si>
  <si>
    <t>Topics</t>
  </si>
  <si>
    <t xml:space="preserve">Dinner </t>
  </si>
  <si>
    <t>Dinner</t>
  </si>
  <si>
    <t>Venue</t>
  </si>
  <si>
    <t>Host/Presenter</t>
  </si>
  <si>
    <t>Roll Call</t>
  </si>
  <si>
    <t>ECSA</t>
  </si>
  <si>
    <t xml:space="preserve"> (附件二)</t>
  </si>
  <si>
    <t>DATE</t>
  </si>
  <si>
    <t>DAYS</t>
  </si>
  <si>
    <t>QUANTITY</t>
  </si>
  <si>
    <t>DESCRIPTION</t>
  </si>
  <si>
    <t>PRICE</t>
  </si>
  <si>
    <t>TOTAL</t>
  </si>
  <si>
    <t>Coffe Break - AM</t>
  </si>
  <si>
    <t>Coffe Break - PM</t>
  </si>
  <si>
    <t>Subtotal</t>
  </si>
  <si>
    <t>7% ITBMS</t>
  </si>
  <si>
    <t>TOTAL DAY 1</t>
  </si>
  <si>
    <t>TOTAL DAY 2</t>
  </si>
  <si>
    <t>TOTAL A/V</t>
  </si>
  <si>
    <t>SUB TOTAL</t>
  </si>
  <si>
    <t>TOTAL ESTIMATE</t>
  </si>
  <si>
    <t>2017 LAAM ESTIMATE BUDGET</t>
  </si>
  <si>
    <t>雜項</t>
  </si>
  <si>
    <t>餐費</t>
  </si>
  <si>
    <t>項目</t>
  </si>
  <si>
    <t>說明</t>
  </si>
  <si>
    <t>金額</t>
  </si>
  <si>
    <t>會議室場地費</t>
  </si>
  <si>
    <t>金麒麟(3/21晚餐)</t>
  </si>
  <si>
    <t>會議室租金/投影設備/麥克風等會議設備</t>
  </si>
  <si>
    <t>SHERATON餐費(3/19晚餐)</t>
  </si>
  <si>
    <t>SHERATON餐費(3/20午/晚餐及COFFEE BREAK)</t>
  </si>
  <si>
    <t>SHERATON餐費(3/21午餐及COFFEE BREAK)</t>
  </si>
  <si>
    <t>酒,瓶裝水,桌花及其他所需物品</t>
  </si>
  <si>
    <t>ELA MKD</t>
  </si>
  <si>
    <t>TOTAL  DAY 3</t>
  </si>
  <si>
    <t>Other</t>
  </si>
  <si>
    <t>Attendee</t>
  </si>
  <si>
    <t>Buffer &amp; Coffee Break</t>
  </si>
  <si>
    <t>Cocktail Buffet</t>
  </si>
  <si>
    <t>Open Bar 2Hrs</t>
  </si>
  <si>
    <t>10% SERVICE</t>
  </si>
  <si>
    <t>Permanent Coffee &amp; Tea</t>
  </si>
  <si>
    <t xml:space="preserve">Lunch Buffet </t>
  </si>
  <si>
    <t>Soft Drinks</t>
  </si>
  <si>
    <t>Dinner Buffet</t>
  </si>
  <si>
    <t>AUDIOVISUAL</t>
  </si>
  <si>
    <t>Screen 8x14 + Projector</t>
  </si>
  <si>
    <t>Audio Equipment</t>
  </si>
  <si>
    <t>Technician</t>
  </si>
  <si>
    <t>Fixed Microphone</t>
  </si>
  <si>
    <t>Wireless Microphone</t>
  </si>
  <si>
    <t>WEBEX meeting enhancement</t>
  </si>
  <si>
    <t>Dinner 3/7</t>
  </si>
  <si>
    <t>IN HOTEL</t>
  </si>
  <si>
    <t>Dinner 3/8</t>
  </si>
  <si>
    <t>CLUB UNION</t>
  </si>
  <si>
    <t>Documentation, ID Badge + Lanyard, Awards, Wine, Presentation</t>
  </si>
  <si>
    <t>1. Reefer/Special container market and outlook
2. Plan and strategy</t>
  </si>
  <si>
    <t>1. Regional trade market and outlook                                         
2. Feeder Network Now and Future
3. Plan and strategy</t>
  </si>
  <si>
    <t>1. Regional trade market and outlook     
2. Plan and strategy</t>
  </si>
  <si>
    <t>KPI review and Policy announcement</t>
  </si>
  <si>
    <t>2025 LAAM ESTIMATE BUDGET</t>
  </si>
  <si>
    <t xml:space="preserve">2026 Latin America Agency Meeting </t>
  </si>
  <si>
    <t>Main Room
(B3 Moema)</t>
  </si>
  <si>
    <t>Agenda (Day 1)</t>
  </si>
  <si>
    <t>Agenda (Day 2)</t>
  </si>
  <si>
    <t xml:space="preserve">March/26(Thu), 2026          </t>
  </si>
  <si>
    <t xml:space="preserve">March/27(Fri), 2026          </t>
  </si>
  <si>
    <t>All attendees</t>
  </si>
  <si>
    <r>
      <t xml:space="preserve">08:30-08:40
</t>
    </r>
    <r>
      <rPr>
        <b/>
        <sz val="14"/>
        <rFont val="DFKai-SB"/>
        <family val="4"/>
      </rPr>
      <t>(10 min)</t>
    </r>
  </si>
  <si>
    <t>Agents award</t>
  </si>
  <si>
    <t>Lunch Break - Buffet</t>
  </si>
  <si>
    <r>
      <t xml:space="preserve">08:40-08:50
</t>
    </r>
    <r>
      <rPr>
        <b/>
        <sz val="14"/>
        <color theme="1"/>
        <rFont val="DFKai-SB"/>
        <family val="4"/>
      </rPr>
      <t>(10 min)</t>
    </r>
  </si>
  <si>
    <t>CAME</t>
  </si>
  <si>
    <t>WCSA</t>
  </si>
  <si>
    <r>
      <t xml:space="preserve">UMR - PY </t>
    </r>
    <r>
      <rPr>
        <b/>
        <sz val="14"/>
        <color rgb="FF000000"/>
        <rFont val="DFKai-SB"/>
        <family val="4"/>
      </rPr>
      <t>(15 mins)</t>
    </r>
  </si>
  <si>
    <t>WCCA</t>
  </si>
  <si>
    <t>CARB</t>
  </si>
  <si>
    <r>
      <t xml:space="preserve">UMS - PA </t>
    </r>
    <r>
      <rPr>
        <b/>
        <sz val="14"/>
        <color rgb="FF000000"/>
        <rFont val="DFKai-SB"/>
        <family val="4"/>
      </rPr>
      <t>(15 mins)</t>
    </r>
  </si>
  <si>
    <r>
      <t xml:space="preserve">MCD - DO </t>
    </r>
    <r>
      <rPr>
        <b/>
        <sz val="14"/>
        <color rgb="FF000000"/>
        <rFont val="DFKai-SB"/>
        <family val="4"/>
      </rPr>
      <t>(15 mins)</t>
    </r>
  </si>
  <si>
    <r>
      <t xml:space="preserve">PRIS - PR </t>
    </r>
    <r>
      <rPr>
        <b/>
        <sz val="14"/>
        <color rgb="FF000000"/>
        <rFont val="DFKai-SB"/>
        <family val="4"/>
      </rPr>
      <t>(15 mins)</t>
    </r>
  </si>
  <si>
    <r>
      <t xml:space="preserve">SMS - HT </t>
    </r>
    <r>
      <rPr>
        <b/>
        <sz val="14"/>
        <color rgb="FF000000"/>
        <rFont val="DFKai-SB"/>
        <family val="4"/>
      </rPr>
      <t>(15 mins)</t>
    </r>
  </si>
  <si>
    <r>
      <t xml:space="preserve">LNM - JM </t>
    </r>
    <r>
      <rPr>
        <b/>
        <sz val="14"/>
        <color rgb="FF000000"/>
        <rFont val="DFKai-SB"/>
        <family val="4"/>
      </rPr>
      <t>(15 mins)</t>
    </r>
  </si>
  <si>
    <r>
      <t xml:space="preserve">CRE - CW </t>
    </r>
    <r>
      <rPr>
        <b/>
        <sz val="14"/>
        <color rgb="FF000000"/>
        <rFont val="DFKai-SB"/>
        <family val="4"/>
      </rPr>
      <t>(15 mins)</t>
    </r>
  </si>
  <si>
    <r>
      <t xml:space="preserve">UNI - HN </t>
    </r>
    <r>
      <rPr>
        <b/>
        <sz val="14"/>
        <color rgb="FF000000"/>
        <rFont val="DFKai-SB"/>
        <family val="4"/>
      </rPr>
      <t>(15 mins)</t>
    </r>
  </si>
  <si>
    <r>
      <t xml:space="preserve">NAV - SV </t>
    </r>
    <r>
      <rPr>
        <b/>
        <sz val="14"/>
        <color rgb="FF000000"/>
        <rFont val="DFKai-SB"/>
        <family val="4"/>
      </rPr>
      <t>(15 mins)</t>
    </r>
  </si>
  <si>
    <t>Agent Office Presentation
Topics:
1. Market Overview
2. 2025 Performance Review
3. Action Plan for Achieving 2026 KPI</t>
  </si>
  <si>
    <r>
      <t xml:space="preserve">EBR - BR </t>
    </r>
    <r>
      <rPr>
        <b/>
        <sz val="14"/>
        <color rgb="FF000000"/>
        <rFont val="DFKai-SB"/>
        <family val="4"/>
      </rPr>
      <t>(20 mins)</t>
    </r>
  </si>
  <si>
    <r>
      <t xml:space="preserve">EAR - AR </t>
    </r>
    <r>
      <rPr>
        <b/>
        <sz val="14"/>
        <color rgb="FF000000"/>
        <rFont val="DFKai-SB"/>
        <family val="4"/>
      </rPr>
      <t>(15 mins)</t>
    </r>
  </si>
  <si>
    <r>
      <t xml:space="preserve">EUY - UY </t>
    </r>
    <r>
      <rPr>
        <b/>
        <sz val="14"/>
        <color rgb="FF000000"/>
        <rFont val="DFKai-SB"/>
        <family val="4"/>
      </rPr>
      <t>(15 mins)</t>
    </r>
  </si>
  <si>
    <r>
      <t xml:space="preserve">EMX - MX </t>
    </r>
    <r>
      <rPr>
        <b/>
        <sz val="14"/>
        <color rgb="FF000000"/>
        <rFont val="DFKai-SB"/>
        <family val="4"/>
      </rPr>
      <t>(20 mins)</t>
    </r>
  </si>
  <si>
    <r>
      <t xml:space="preserve">ECO - CO </t>
    </r>
    <r>
      <rPr>
        <b/>
        <sz val="14"/>
        <color rgb="FF000000"/>
        <rFont val="DFKai-SB"/>
        <family val="4"/>
      </rPr>
      <t>(20 mins)</t>
    </r>
  </si>
  <si>
    <r>
      <t xml:space="preserve">EECU - EC </t>
    </r>
    <r>
      <rPr>
        <b/>
        <sz val="14"/>
        <color rgb="FF000000"/>
        <rFont val="DFKai-SB"/>
        <family val="4"/>
      </rPr>
      <t>(15 mins)</t>
    </r>
  </si>
  <si>
    <r>
      <t xml:space="preserve">ECL - CL </t>
    </r>
    <r>
      <rPr>
        <b/>
        <sz val="14"/>
        <color rgb="FF000000"/>
        <rFont val="DFKai-SB"/>
        <family val="4"/>
      </rPr>
      <t>(15 mins)</t>
    </r>
  </si>
  <si>
    <r>
      <t xml:space="preserve">EPE - PE </t>
    </r>
    <r>
      <rPr>
        <b/>
        <sz val="14"/>
        <color rgb="FF000000"/>
        <rFont val="DFKai-SB"/>
        <family val="4"/>
      </rPr>
      <t>(20 mins)</t>
    </r>
    <r>
      <rPr>
        <sz val="14"/>
        <color indexed="8"/>
        <rFont val="DFKai-SB"/>
        <family val="4"/>
      </rPr>
      <t xml:space="preserve">
STME - BO </t>
    </r>
    <r>
      <rPr>
        <b/>
        <sz val="14"/>
        <color rgb="FF000000"/>
        <rFont val="DFKai-SB"/>
        <family val="4"/>
      </rPr>
      <t>(10 mins)</t>
    </r>
  </si>
  <si>
    <r>
      <t xml:space="preserve">08:40-10:10
</t>
    </r>
    <r>
      <rPr>
        <b/>
        <sz val="14"/>
        <color rgb="FF000000"/>
        <rFont val="DFKai-SB"/>
        <family val="4"/>
      </rPr>
      <t>(90 min)</t>
    </r>
  </si>
  <si>
    <r>
      <t xml:space="preserve">10:10-10:30
</t>
    </r>
    <r>
      <rPr>
        <b/>
        <sz val="14"/>
        <color rgb="FF000000"/>
        <rFont val="DFKai-SB"/>
        <family val="4"/>
      </rPr>
      <t>(20 min)</t>
    </r>
  </si>
  <si>
    <t xml:space="preserve">1. Port stay and schedule optimization 
2. All efforts to obtain berth </t>
  </si>
  <si>
    <t>PJD LAD
(Tony Wu)</t>
  </si>
  <si>
    <t>TPE LOG
(Kaku Kuo / Bruce Lo)</t>
  </si>
  <si>
    <t>ELA OCD
(Capt. Jeff Tain)</t>
  </si>
  <si>
    <t>TPE CRM
(Annie Chiu)</t>
  </si>
  <si>
    <t xml:space="preserve">ELA MKD
</t>
  </si>
  <si>
    <t>ELA MGT</t>
  </si>
  <si>
    <t>Opening Remarks</t>
  </si>
  <si>
    <t>Regional KPIs &amp; T/S performance review</t>
  </si>
  <si>
    <t>1. Far East to ECSA/WCSA/WCCA/CARI trade market and outlook            
2. LATAM back haul trade market and outlook
3. Plan and Strategy</t>
  </si>
  <si>
    <t>ALDS Performance &amp; TPE OCD KPIs Review</t>
  </si>
  <si>
    <t>1. Introduction to the Latin America customer service documentation control center.
2. Regional annual performance review.</t>
  </si>
  <si>
    <t>ELA MKD
(David Chang / Omar Chen)</t>
  </si>
  <si>
    <t>ELA CSD
(Juliet Lee)</t>
  </si>
  <si>
    <r>
      <t xml:space="preserve">SNP - GT </t>
    </r>
    <r>
      <rPr>
        <b/>
        <sz val="14"/>
        <color rgb="FF000000"/>
        <rFont val="DFKai-SB"/>
        <family val="4"/>
      </rPr>
      <t xml:space="preserve">(15 mins)
</t>
    </r>
    <r>
      <rPr>
        <sz val="14"/>
        <color rgb="FF000000"/>
        <rFont val="DFKai-SB"/>
        <family val="4"/>
      </rPr>
      <t xml:space="preserve">DAN - BZ </t>
    </r>
    <r>
      <rPr>
        <b/>
        <sz val="14"/>
        <color rgb="FF000000"/>
        <rFont val="DFKai-SB"/>
        <family val="4"/>
      </rPr>
      <t>(10 mins)</t>
    </r>
  </si>
  <si>
    <r>
      <t xml:space="preserve">MIS - CR </t>
    </r>
    <r>
      <rPr>
        <b/>
        <sz val="14"/>
        <color rgb="FF000000"/>
        <rFont val="DFKai-SB"/>
        <family val="4"/>
      </rPr>
      <t xml:space="preserve">(15 mins)
</t>
    </r>
    <r>
      <rPr>
        <sz val="14"/>
        <color rgb="FF000000"/>
        <rFont val="DFKai-SB"/>
        <family val="4"/>
      </rPr>
      <t>MIS - NI</t>
    </r>
    <r>
      <rPr>
        <b/>
        <sz val="14"/>
        <color rgb="FF000000"/>
        <rFont val="DFKai-SB"/>
        <family val="4"/>
      </rPr>
      <t xml:space="preserve"> (10 mins)</t>
    </r>
  </si>
  <si>
    <t xml:space="preserve">Transforming Customer Service in 2026: Innovation and Outlook	</t>
  </si>
  <si>
    <t>Closing Remarks</t>
  </si>
  <si>
    <t>ELA LOG
(Jimmy Zeng/
José Roberto Montaño )</t>
  </si>
  <si>
    <t>1.BCD Presentation
2.Agent Performace</t>
    <phoneticPr fontId="61" type="noConversion"/>
  </si>
  <si>
    <t>PJD BCD
(Arthur Hsu / Ingrid Tung)</t>
    <phoneticPr fontId="61" type="noConversion"/>
  </si>
  <si>
    <r>
      <t xml:space="preserve">10:55-11:20
</t>
    </r>
    <r>
      <rPr>
        <b/>
        <sz val="14"/>
        <color rgb="FF000000"/>
        <rFont val="DFKai-SB"/>
        <family val="4"/>
      </rPr>
      <t>(25 min)</t>
    </r>
    <phoneticPr fontId="61" type="noConversion"/>
  </si>
  <si>
    <r>
      <t xml:space="preserve">11:20-11:40
</t>
    </r>
    <r>
      <rPr>
        <b/>
        <sz val="14"/>
        <color theme="1"/>
        <rFont val="DFKai-SB"/>
        <family val="4"/>
      </rPr>
      <t>(20 min)</t>
    </r>
    <phoneticPr fontId="61" type="noConversion"/>
  </si>
  <si>
    <r>
      <t xml:space="preserve">11:40-12:00
</t>
    </r>
    <r>
      <rPr>
        <b/>
        <sz val="14"/>
        <color theme="1"/>
        <rFont val="DFKai-SB"/>
        <family val="4"/>
      </rPr>
      <t>(20 min)</t>
    </r>
    <phoneticPr fontId="61" type="noConversion"/>
  </si>
  <si>
    <r>
      <t xml:space="preserve">12:00-13:30
</t>
    </r>
    <r>
      <rPr>
        <b/>
        <sz val="14"/>
        <color theme="1"/>
        <rFont val="DFKai-SB"/>
        <family val="4"/>
      </rPr>
      <t>(90 min)</t>
    </r>
    <phoneticPr fontId="61" type="noConversion"/>
  </si>
  <si>
    <r>
      <t xml:space="preserve">13:55-14:25     
</t>
    </r>
    <r>
      <rPr>
        <b/>
        <sz val="14"/>
        <color theme="1"/>
        <rFont val="DFKai-SB"/>
        <family val="4"/>
      </rPr>
      <t>(30 min)</t>
    </r>
    <phoneticPr fontId="61" type="noConversion"/>
  </si>
  <si>
    <r>
      <t xml:space="preserve">14:25-14:50     
</t>
    </r>
    <r>
      <rPr>
        <b/>
        <sz val="14"/>
        <color theme="1"/>
        <rFont val="DFKai-SB"/>
        <family val="4"/>
      </rPr>
      <t>(25 min)</t>
    </r>
    <phoneticPr fontId="61" type="noConversion"/>
  </si>
  <si>
    <r>
      <t xml:space="preserve">14:50-15:00
</t>
    </r>
    <r>
      <rPr>
        <b/>
        <sz val="14"/>
        <color theme="1"/>
        <rFont val="DFKai-SB"/>
        <family val="4"/>
      </rPr>
      <t>(10 min)</t>
    </r>
    <phoneticPr fontId="61" type="noConversion"/>
  </si>
  <si>
    <r>
      <t xml:space="preserve">15:00-15:30
</t>
    </r>
    <r>
      <rPr>
        <b/>
        <sz val="14"/>
        <color rgb="FF000000"/>
        <rFont val="DFKai-SB"/>
        <family val="4"/>
      </rPr>
      <t>(30 min)</t>
    </r>
    <phoneticPr fontId="61" type="noConversion"/>
  </si>
  <si>
    <r>
      <t xml:space="preserve">13:30-13:55
</t>
    </r>
    <r>
      <rPr>
        <b/>
        <sz val="14"/>
        <rFont val="DFKai-SB"/>
        <family val="4"/>
      </rPr>
      <t>(25 min)</t>
    </r>
  </si>
  <si>
    <r>
      <t xml:space="preserve">09:05-09:15
</t>
    </r>
    <r>
      <rPr>
        <b/>
        <sz val="14"/>
        <color rgb="FF000000"/>
        <rFont val="DFKai-SB"/>
        <family val="4"/>
      </rPr>
      <t>(10 min)</t>
    </r>
  </si>
  <si>
    <r>
      <t xml:space="preserve">09:15-09:25
</t>
    </r>
    <r>
      <rPr>
        <b/>
        <sz val="14"/>
        <color rgb="FF000000"/>
        <rFont val="DFKai-SB"/>
        <family val="4"/>
      </rPr>
      <t>(10 min)</t>
    </r>
  </si>
  <si>
    <r>
      <t xml:space="preserve">09:25-09:35
</t>
    </r>
    <r>
      <rPr>
        <b/>
        <sz val="14"/>
        <color rgb="FF000000"/>
        <rFont val="DFKai-SB"/>
        <family val="4"/>
      </rPr>
      <t>(10 min)</t>
    </r>
  </si>
  <si>
    <r>
      <t xml:space="preserve">09:35-09:55
</t>
    </r>
    <r>
      <rPr>
        <b/>
        <sz val="14"/>
        <color rgb="FF000000"/>
        <rFont val="DFKai-SB"/>
        <family val="4"/>
      </rPr>
      <t>(20 min)</t>
    </r>
  </si>
  <si>
    <r>
      <t xml:space="preserve">09:55-11:00
</t>
    </r>
    <r>
      <rPr>
        <b/>
        <sz val="14"/>
        <color theme="1"/>
        <rFont val="DFKai-SB"/>
        <family val="4"/>
      </rPr>
      <t>(65 min)</t>
    </r>
  </si>
  <si>
    <r>
      <t xml:space="preserve">11:00-12:10
</t>
    </r>
    <r>
      <rPr>
        <b/>
        <sz val="14"/>
        <color theme="1"/>
        <rFont val="DFKai-SB"/>
        <family val="4"/>
      </rPr>
      <t>(70 min)</t>
    </r>
  </si>
  <si>
    <r>
      <t xml:space="preserve">12:10-13:40
</t>
    </r>
    <r>
      <rPr>
        <b/>
        <sz val="14"/>
        <color theme="1"/>
        <rFont val="DFKai-SB"/>
        <family val="4"/>
      </rPr>
      <t>(90 min)</t>
    </r>
  </si>
  <si>
    <r>
      <t xml:space="preserve">13:40-14:35   
</t>
    </r>
    <r>
      <rPr>
        <b/>
        <sz val="14"/>
        <color theme="1"/>
        <rFont val="DFKai-SB"/>
        <family val="4"/>
      </rPr>
      <t>(55 min)</t>
    </r>
  </si>
  <si>
    <r>
      <t xml:space="preserve">14:35-14:55
</t>
    </r>
    <r>
      <rPr>
        <b/>
        <sz val="14"/>
        <color theme="1"/>
        <rFont val="DFKai-SB"/>
        <family val="4"/>
      </rPr>
      <t>(20 min)</t>
    </r>
  </si>
  <si>
    <t xml:space="preserve">ELA MGT
EGA MGT
EMC MGT   </t>
  </si>
  <si>
    <r>
      <t>14:55-</t>
    </r>
    <r>
      <rPr>
        <sz val="14"/>
        <color rgb="FF0000FF"/>
        <rFont val="DFKai-SB"/>
        <family val="4"/>
      </rPr>
      <t xml:space="preserve">15:50     </t>
    </r>
    <r>
      <rPr>
        <sz val="14"/>
        <color theme="1"/>
        <rFont val="DFKai-SB"/>
        <family val="4"/>
      </rPr>
      <t xml:space="preserve">
</t>
    </r>
    <r>
      <rPr>
        <b/>
        <sz val="14"/>
        <color theme="1"/>
        <rFont val="DFKai-SB"/>
        <family val="4"/>
      </rPr>
      <t>(55 min)</t>
    </r>
  </si>
  <si>
    <r>
      <t xml:space="preserve">08:50-09:05
</t>
    </r>
    <r>
      <rPr>
        <b/>
        <sz val="14"/>
        <rFont val="DFKai-SB"/>
        <family val="4"/>
      </rPr>
      <t>(15 min)</t>
    </r>
  </si>
  <si>
    <r>
      <t xml:space="preserve">10:30-10:55
</t>
    </r>
    <r>
      <rPr>
        <b/>
        <sz val="14"/>
        <rFont val="DFKai-SB"/>
        <family val="4"/>
      </rPr>
      <t>(25 min)</t>
    </r>
  </si>
  <si>
    <t>EGA ATC
(Michelle Huang)</t>
  </si>
  <si>
    <t>PJD RSD
(Jeff Sun / Jerry Chang)</t>
  </si>
  <si>
    <t>TPE OCD &amp; OPD
(Elton Tsai / Capt. Y.S. Hwang)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</si>
</sst>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63">
    <font>
      <sz val="10"/>
      <name val="Arial"/>
      <family val="2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0"/>
      <name val="Arial"/>
      <family val="2"/>
    </font>
    <font>
      <sz val="11"/>
      <color theme="1"/>
      <name val="Calibri"/>
      <family val="2"/>
      <charset val="136"/>
      <scheme val="minor"/>
    </font>
    <font>
      <b/>
      <sz val="20"/>
      <color theme="1"/>
      <name val="Century Schoolbook"/>
      <family val="1"/>
    </font>
    <font>
      <sz val="16"/>
      <color theme="1"/>
      <name val="Century Schoolbook"/>
      <family val="1"/>
    </font>
    <font>
      <b/>
      <sz val="14"/>
      <color theme="1"/>
      <name val="標楷體"/>
      <family val="4"/>
      <charset val="136"/>
    </font>
    <font>
      <b/>
      <sz val="14"/>
      <color theme="1"/>
      <name val="Century Schoolbook"/>
      <family val="1"/>
    </font>
    <font>
      <sz val="14"/>
      <color theme="1"/>
      <name val="Century Schoolbook"/>
      <family val="1"/>
    </font>
    <font>
      <sz val="11"/>
      <color theme="0"/>
      <name val="Calibri"/>
      <family val="2"/>
      <charset val="136"/>
      <scheme val="minor"/>
    </font>
    <font>
      <b/>
      <sz val="14"/>
      <color theme="1" tint="4.9989318521683403E-2"/>
      <name val="Century Schoolbook"/>
      <family val="1"/>
    </font>
    <font>
      <sz val="12"/>
      <color indexed="8"/>
      <name val="Calibri"/>
      <family val="2"/>
    </font>
    <font>
      <sz val="12"/>
      <color indexed="42"/>
      <name val="Calibri"/>
      <family val="2"/>
    </font>
    <font>
      <sz val="12"/>
      <color indexed="60"/>
      <name val="Calibri"/>
      <family val="2"/>
    </font>
    <font>
      <b/>
      <sz val="12"/>
      <color indexed="8"/>
      <name val="Calibri"/>
      <family val="2"/>
    </font>
    <font>
      <sz val="12"/>
      <color indexed="20"/>
      <name val="Calibri"/>
      <family val="2"/>
    </font>
    <font>
      <sz val="12"/>
      <color indexed="17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42"/>
      <name val="Calibri"/>
      <family val="2"/>
    </font>
    <font>
      <b/>
      <sz val="12"/>
      <color indexed="52"/>
      <name val="Calibri"/>
      <family val="2"/>
    </font>
    <font>
      <i/>
      <sz val="12"/>
      <color indexed="23"/>
      <name val="Calibri"/>
      <family val="2"/>
    </font>
    <font>
      <sz val="12"/>
      <color indexed="1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sz val="12"/>
      <color indexed="52"/>
      <name val="Calibri"/>
      <family val="2"/>
    </font>
    <font>
      <b/>
      <sz val="12"/>
      <color theme="1"/>
      <name val="Century Schoolbook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 tint="4.9989318521683403E-2"/>
      <name val="Times New Roman"/>
      <family val="1"/>
    </font>
    <font>
      <u/>
      <sz val="10"/>
      <color theme="10"/>
      <name val="Arial"/>
      <family val="2"/>
    </font>
    <font>
      <sz val="9"/>
      <name val="MingLiU"/>
      <family val="3"/>
      <charset val="136"/>
    </font>
    <font>
      <b/>
      <sz val="26"/>
      <color indexed="8"/>
      <name val="DFKai-SB"/>
      <family val="4"/>
    </font>
    <font>
      <b/>
      <sz val="14"/>
      <color indexed="8"/>
      <name val="DFKai-SB"/>
      <family val="4"/>
    </font>
    <font>
      <sz val="14"/>
      <name val="DFKai-SB"/>
      <family val="4"/>
    </font>
    <font>
      <b/>
      <sz val="18"/>
      <color indexed="8"/>
      <name val="DFKai-SB"/>
      <family val="4"/>
    </font>
    <font>
      <sz val="10"/>
      <name val="DFKai-SB"/>
      <family val="4"/>
    </font>
    <font>
      <b/>
      <sz val="14"/>
      <name val="DFKai-SB"/>
      <family val="4"/>
    </font>
    <font>
      <sz val="14"/>
      <color indexed="8"/>
      <name val="DFKai-SB"/>
      <family val="4"/>
    </font>
    <font>
      <b/>
      <sz val="14"/>
      <color rgb="FF000000"/>
      <name val="DFKai-SB"/>
      <family val="4"/>
    </font>
    <font>
      <b/>
      <sz val="14"/>
      <color theme="1"/>
      <name val="DFKai-SB"/>
      <family val="4"/>
    </font>
    <font>
      <sz val="14"/>
      <color theme="1"/>
      <name val="DFKai-SB"/>
      <family val="4"/>
    </font>
    <font>
      <sz val="14"/>
      <name val="DFKai-SB"/>
      <family val="4"/>
      <charset val="136"/>
    </font>
    <font>
      <b/>
      <sz val="14"/>
      <name val="DFKai-SB"/>
      <family val="4"/>
      <charset val="136"/>
    </font>
    <font>
      <sz val="14"/>
      <color rgb="FF000000"/>
      <name val="DFKai-SB"/>
      <family val="4"/>
    </font>
    <font>
      <sz val="9"/>
      <name val="細明體"/>
      <family val="3"/>
      <charset val="136"/>
    </font>
    <font>
      <sz val="14"/>
      <color rgb="FF0000FF"/>
      <name val="DFKai-SB"/>
      <family val="4"/>
    </font>
  </fonts>
  <fills count="3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28" applyNumberFormat="0" applyFont="0" applyAlignment="0" applyProtection="0"/>
    <xf numFmtId="0" fontId="18" fillId="0" borderId="29" applyNumberFormat="0" applyFill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0" borderId="31" applyNumberFormat="0" applyFill="0" applyAlignment="0" applyProtection="0"/>
    <xf numFmtId="0" fontId="24" fillId="0" borderId="32" applyNumberFormat="0" applyFill="0" applyAlignment="0" applyProtection="0"/>
    <xf numFmtId="0" fontId="24" fillId="0" borderId="0" applyNumberFormat="0" applyFill="0" applyBorder="0" applyAlignment="0" applyProtection="0"/>
    <xf numFmtId="0" fontId="25" fillId="23" borderId="33" applyNumberFormat="0" applyAlignment="0" applyProtection="0"/>
    <xf numFmtId="0" fontId="26" fillId="24" borderId="3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18" borderId="0" applyNumberFormat="0" applyBorder="0" applyAlignment="0" applyProtection="0"/>
    <xf numFmtId="0" fontId="16" fillId="28" borderId="0" applyNumberFormat="0" applyBorder="0" applyAlignment="0" applyProtection="0"/>
    <xf numFmtId="0" fontId="29" fillId="13" borderId="34" applyNumberFormat="0" applyAlignment="0" applyProtection="0"/>
    <xf numFmtId="0" fontId="30" fillId="24" borderId="35" applyNumberFormat="0" applyAlignment="0" applyProtection="0"/>
    <xf numFmtId="0" fontId="31" fillId="0" borderId="36" applyNumberFormat="0" applyFill="0" applyAlignment="0" applyProtection="0"/>
    <xf numFmtId="0" fontId="3" fillId="0" borderId="0"/>
    <xf numFmtId="0" fontId="33" fillId="0" borderId="0"/>
    <xf numFmtId="0" fontId="34" fillId="0" borderId="0" applyNumberFormat="0" applyFill="0" applyBorder="0" applyAlignment="0" applyProtection="0"/>
    <xf numFmtId="0" fontId="6" fillId="0" borderId="0"/>
    <xf numFmtId="0" fontId="2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9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44" fontId="12" fillId="0" borderId="0" xfId="4" applyNumberFormat="1" applyFont="1" applyAlignment="1">
      <alignment horizontal="center" vertical="center"/>
    </xf>
    <xf numFmtId="164" fontId="11" fillId="6" borderId="37" xfId="3" applyNumberFormat="1" applyFont="1" applyFill="1" applyBorder="1" applyAlignment="1">
      <alignment horizontal="center" vertical="center"/>
    </xf>
    <xf numFmtId="44" fontId="11" fillId="6" borderId="41" xfId="4" applyNumberFormat="1" applyFont="1" applyFill="1" applyBorder="1" applyAlignment="1">
      <alignment horizontal="center" vertical="center"/>
    </xf>
    <xf numFmtId="164" fontId="11" fillId="0" borderId="42" xfId="3" applyNumberFormat="1" applyFont="1" applyBorder="1" applyAlignment="1">
      <alignment horizontal="center" vertical="center"/>
    </xf>
    <xf numFmtId="44" fontId="12" fillId="0" borderId="43" xfId="4" applyNumberFormat="1" applyFont="1" applyBorder="1" applyAlignment="1">
      <alignment horizontal="center" vertical="center"/>
    </xf>
    <xf numFmtId="44" fontId="14" fillId="9" borderId="47" xfId="5" applyNumberFormat="1" applyFont="1" applyFill="1" applyBorder="1" applyAlignment="1">
      <alignment horizontal="center" vertical="center"/>
    </xf>
    <xf numFmtId="0" fontId="35" fillId="0" borderId="0" xfId="0" applyFont="1"/>
    <xf numFmtId="164" fontId="36" fillId="0" borderId="0" xfId="47" applyNumberFormat="1" applyFont="1" applyAlignment="1">
      <alignment horizontal="center" vertical="center"/>
    </xf>
    <xf numFmtId="0" fontId="36" fillId="0" borderId="0" xfId="47" applyFont="1" applyAlignment="1">
      <alignment horizontal="center" vertical="center"/>
    </xf>
    <xf numFmtId="44" fontId="36" fillId="0" borderId="0" xfId="4" applyNumberFormat="1" applyFont="1" applyAlignment="1">
      <alignment horizontal="center" vertical="center"/>
    </xf>
    <xf numFmtId="0" fontId="38" fillId="0" borderId="0" xfId="47" applyFont="1" applyAlignment="1">
      <alignment horizontal="center" vertical="center"/>
    </xf>
    <xf numFmtId="0" fontId="0" fillId="4" borderId="0" xfId="0" applyFill="1"/>
    <xf numFmtId="0" fontId="39" fillId="4" borderId="0" xfId="0" applyFont="1" applyFill="1" applyAlignment="1">
      <alignment horizontal="center" vertical="center" wrapText="1"/>
    </xf>
    <xf numFmtId="164" fontId="40" fillId="31" borderId="22" xfId="3" applyNumberFormat="1" applyFont="1" applyFill="1" applyBorder="1" applyAlignment="1">
      <alignment horizontal="center" vertical="center"/>
    </xf>
    <xf numFmtId="0" fontId="40" fillId="31" borderId="23" xfId="3" applyFont="1" applyFill="1" applyBorder="1" applyAlignment="1">
      <alignment horizontal="center" vertical="center"/>
    </xf>
    <xf numFmtId="44" fontId="40" fillId="31" borderId="23" xfId="4" applyNumberFormat="1" applyFont="1" applyFill="1" applyBorder="1" applyAlignment="1">
      <alignment horizontal="center" vertical="center"/>
    </xf>
    <xf numFmtId="44" fontId="40" fillId="31" borderId="24" xfId="4" applyNumberFormat="1" applyFont="1" applyFill="1" applyBorder="1" applyAlignment="1">
      <alignment horizontal="center" vertical="center"/>
    </xf>
    <xf numFmtId="164" fontId="41" fillId="0" borderId="5" xfId="3" applyNumberFormat="1" applyFont="1" applyBorder="1" applyAlignment="1">
      <alignment horizontal="center" vertical="center"/>
    </xf>
    <xf numFmtId="0" fontId="41" fillId="0" borderId="1" xfId="3" applyFont="1" applyBorder="1" applyAlignment="1">
      <alignment horizontal="center" vertical="center"/>
    </xf>
    <xf numFmtId="44" fontId="41" fillId="0" borderId="1" xfId="4" applyNumberFormat="1" applyFont="1" applyBorder="1" applyAlignment="1">
      <alignment horizontal="center" vertical="center"/>
    </xf>
    <xf numFmtId="44" fontId="41" fillId="0" borderId="6" xfId="4" applyNumberFormat="1" applyFont="1" applyBorder="1" applyAlignment="1">
      <alignment horizontal="center" vertical="center"/>
    </xf>
    <xf numFmtId="164" fontId="41" fillId="8" borderId="5" xfId="3" applyNumberFormat="1" applyFont="1" applyFill="1" applyBorder="1" applyAlignment="1">
      <alignment horizontal="center" vertical="center"/>
    </xf>
    <xf numFmtId="0" fontId="41" fillId="8" borderId="1" xfId="3" applyFont="1" applyFill="1" applyBorder="1" applyAlignment="1">
      <alignment horizontal="center" vertical="center"/>
    </xf>
    <xf numFmtId="0" fontId="42" fillId="8" borderId="1" xfId="3" applyFont="1" applyFill="1" applyBorder="1" applyAlignment="1">
      <alignment horizontal="center" vertical="center"/>
    </xf>
    <xf numFmtId="44" fontId="42" fillId="8" borderId="1" xfId="4" applyNumberFormat="1" applyFont="1" applyFill="1" applyBorder="1" applyAlignment="1">
      <alignment horizontal="center" vertical="center"/>
    </xf>
    <xf numFmtId="44" fontId="42" fillId="8" borderId="6" xfId="4" applyNumberFormat="1" applyFont="1" applyFill="1" applyBorder="1" applyAlignment="1">
      <alignment horizontal="center" vertical="center"/>
    </xf>
    <xf numFmtId="164" fontId="41" fillId="29" borderId="5" xfId="3" applyNumberFormat="1" applyFont="1" applyFill="1" applyBorder="1" applyAlignment="1">
      <alignment horizontal="center" vertical="center"/>
    </xf>
    <xf numFmtId="0" fontId="41" fillId="29" borderId="1" xfId="3" applyFont="1" applyFill="1" applyBorder="1" applyAlignment="1">
      <alignment horizontal="center" vertical="center"/>
    </xf>
    <xf numFmtId="44" fontId="41" fillId="29" borderId="1" xfId="4" applyNumberFormat="1" applyFont="1" applyFill="1" applyBorder="1" applyAlignment="1">
      <alignment horizontal="center" vertical="center"/>
    </xf>
    <xf numFmtId="44" fontId="41" fillId="29" borderId="6" xfId="4" applyNumberFormat="1" applyFont="1" applyFill="1" applyBorder="1" applyAlignment="1">
      <alignment horizontal="center" vertical="center"/>
    </xf>
    <xf numFmtId="164" fontId="40" fillId="0" borderId="5" xfId="3" applyNumberFormat="1" applyFont="1" applyBorder="1" applyAlignment="1">
      <alignment horizontal="left" vertical="center"/>
    </xf>
    <xf numFmtId="0" fontId="42" fillId="0" borderId="1" xfId="3" applyFont="1" applyBorder="1" applyAlignment="1">
      <alignment horizontal="center" vertical="center"/>
    </xf>
    <xf numFmtId="44" fontId="42" fillId="0" borderId="1" xfId="4" applyNumberFormat="1" applyFont="1" applyFill="1" applyBorder="1" applyAlignment="1">
      <alignment horizontal="center" vertical="center"/>
    </xf>
    <xf numFmtId="44" fontId="42" fillId="0" borderId="6" xfId="4" applyNumberFormat="1" applyFont="1" applyFill="1" applyBorder="1" applyAlignment="1">
      <alignment horizontal="center" vertical="center"/>
    </xf>
    <xf numFmtId="44" fontId="43" fillId="0" borderId="1" xfId="4" applyNumberFormat="1" applyFont="1" applyFill="1" applyBorder="1" applyAlignment="1">
      <alignment horizontal="center" vertical="center"/>
    </xf>
    <xf numFmtId="0" fontId="43" fillId="0" borderId="1" xfId="3" applyFont="1" applyBorder="1" applyAlignment="1">
      <alignment horizontal="center" vertical="center"/>
    </xf>
    <xf numFmtId="0" fontId="42" fillId="7" borderId="1" xfId="3" applyFont="1" applyFill="1" applyBorder="1" applyAlignment="1">
      <alignment horizontal="center" vertical="center"/>
    </xf>
    <xf numFmtId="44" fontId="42" fillId="7" borderId="6" xfId="4" applyNumberFormat="1" applyFont="1" applyFill="1" applyBorder="1" applyAlignment="1">
      <alignment horizontal="center" vertical="center"/>
    </xf>
    <xf numFmtId="0" fontId="40" fillId="8" borderId="1" xfId="3" applyFont="1" applyFill="1" applyBorder="1" applyAlignment="1">
      <alignment horizontal="center" vertical="center"/>
    </xf>
    <xf numFmtId="44" fontId="40" fillId="8" borderId="1" xfId="4" applyNumberFormat="1" applyFont="1" applyFill="1" applyBorder="1" applyAlignment="1">
      <alignment horizontal="center" vertical="center"/>
    </xf>
    <xf numFmtId="44" fontId="40" fillId="8" borderId="6" xfId="4" applyNumberFormat="1" applyFont="1" applyFill="1" applyBorder="1" applyAlignment="1">
      <alignment horizontal="center" vertical="center"/>
    </xf>
    <xf numFmtId="164" fontId="41" fillId="4" borderId="5" xfId="3" applyNumberFormat="1" applyFont="1" applyFill="1" applyBorder="1" applyAlignment="1">
      <alignment horizontal="center" vertical="center"/>
    </xf>
    <xf numFmtId="44" fontId="41" fillId="0" borderId="1" xfId="4" applyNumberFormat="1" applyFont="1" applyFill="1" applyBorder="1" applyAlignment="1">
      <alignment horizontal="center" vertical="center"/>
    </xf>
    <xf numFmtId="44" fontId="41" fillId="0" borderId="6" xfId="4" applyNumberFormat="1" applyFont="1" applyFill="1" applyBorder="1" applyAlignment="1">
      <alignment horizontal="center" vertical="center"/>
    </xf>
    <xf numFmtId="44" fontId="40" fillId="9" borderId="25" xfId="4" applyNumberFormat="1" applyFont="1" applyFill="1" applyBorder="1" applyAlignment="1">
      <alignment horizontal="center" vertical="center"/>
    </xf>
    <xf numFmtId="44" fontId="45" fillId="9" borderId="26" xfId="5" applyNumberFormat="1" applyFont="1" applyFill="1" applyBorder="1" applyAlignment="1">
      <alignment horizontal="center" vertical="center"/>
    </xf>
    <xf numFmtId="0" fontId="35" fillId="4" borderId="0" xfId="0" applyFont="1" applyFill="1"/>
    <xf numFmtId="0" fontId="51" fillId="4" borderId="0" xfId="0" applyFont="1" applyFill="1" applyAlignment="1">
      <alignment horizontal="left" vertical="center" wrapText="1"/>
    </xf>
    <xf numFmtId="0" fontId="52" fillId="4" borderId="0" xfId="0" applyFont="1" applyFill="1"/>
    <xf numFmtId="0" fontId="50" fillId="4" borderId="5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48" xfId="0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54" fillId="4" borderId="8" xfId="0" applyFont="1" applyFill="1" applyBorder="1" applyAlignment="1">
      <alignment horizontal="center" vertical="center" wrapText="1"/>
    </xf>
    <xf numFmtId="0" fontId="54" fillId="4" borderId="2" xfId="0" applyFont="1" applyFill="1" applyBorder="1" applyAlignment="1">
      <alignment horizontal="center" vertical="center" wrapText="1"/>
    </xf>
    <xf numFmtId="0" fontId="57" fillId="4" borderId="1" xfId="0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57" fillId="4" borderId="5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53" fillId="32" borderId="54" xfId="0" applyFont="1" applyFill="1" applyBorder="1" applyAlignment="1">
      <alignment horizontal="center" vertical="center" wrapText="1"/>
    </xf>
    <xf numFmtId="0" fontId="53" fillId="32" borderId="57" xfId="0" applyFont="1" applyFill="1" applyBorder="1" applyAlignment="1">
      <alignment horizontal="center" vertical="center" wrapText="1"/>
    </xf>
    <xf numFmtId="0" fontId="53" fillId="32" borderId="58" xfId="0" applyFont="1" applyFill="1" applyBorder="1" applyAlignment="1">
      <alignment horizontal="center" vertical="center" wrapText="1"/>
    </xf>
    <xf numFmtId="0" fontId="53" fillId="30" borderId="54" xfId="0" applyFont="1" applyFill="1" applyBorder="1" applyAlignment="1">
      <alignment horizontal="center" vertical="center" wrapText="1"/>
    </xf>
    <xf numFmtId="0" fontId="53" fillId="30" borderId="57" xfId="0" applyFont="1" applyFill="1" applyBorder="1" applyAlignment="1">
      <alignment horizontal="center" vertical="center" wrapText="1"/>
    </xf>
    <xf numFmtId="0" fontId="53" fillId="30" borderId="58" xfId="0" applyFont="1" applyFill="1" applyBorder="1" applyAlignment="1">
      <alignment horizontal="center" vertical="center" wrapText="1"/>
    </xf>
    <xf numFmtId="0" fontId="54" fillId="33" borderId="5" xfId="0" applyFont="1" applyFill="1" applyBorder="1" applyAlignment="1">
      <alignment horizontal="center" vertical="center" wrapText="1"/>
    </xf>
    <xf numFmtId="20" fontId="54" fillId="33" borderId="7" xfId="0" applyNumberFormat="1" applyFont="1" applyFill="1" applyBorder="1" applyAlignment="1">
      <alignment horizontal="center" vertical="center" wrapText="1"/>
    </xf>
    <xf numFmtId="0" fontId="57" fillId="33" borderId="5" xfId="0" applyFont="1" applyFill="1" applyBorder="1" applyAlignment="1">
      <alignment horizontal="center" vertical="center" wrapText="1"/>
    </xf>
    <xf numFmtId="20" fontId="57" fillId="33" borderId="7" xfId="0" applyNumberFormat="1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right" vertical="center" wrapText="1"/>
    </xf>
    <xf numFmtId="0" fontId="0" fillId="4" borderId="51" xfId="0" applyFill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0" fillId="4" borderId="6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3" fillId="4" borderId="5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4" fillId="4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4" fillId="4" borderId="2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7" fillId="4" borderId="8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11" fontId="54" fillId="4" borderId="2" xfId="0" applyNumberFormat="1" applyFont="1" applyFill="1" applyBorder="1" applyAlignment="1">
      <alignment horizontal="center" vertical="center" wrapText="1"/>
    </xf>
    <xf numFmtId="11" fontId="54" fillId="4" borderId="3" xfId="0" applyNumberFormat="1" applyFont="1" applyFill="1" applyBorder="1" applyAlignment="1">
      <alignment horizontal="center" vertical="center" wrapText="1"/>
    </xf>
    <xf numFmtId="11" fontId="52" fillId="0" borderId="3" xfId="0" applyNumberFormat="1" applyFont="1" applyBorder="1" applyAlignment="1">
      <alignment horizontal="center" vertical="center" wrapText="1"/>
    </xf>
    <xf numFmtId="0" fontId="53" fillId="4" borderId="64" xfId="0" applyFont="1" applyFill="1" applyBorder="1" applyAlignment="1">
      <alignment horizontal="center" vertical="center" wrapText="1"/>
    </xf>
    <xf numFmtId="0" fontId="53" fillId="4" borderId="62" xfId="0" applyFont="1" applyFill="1" applyBorder="1" applyAlignment="1">
      <alignment horizontal="center" vertical="center" wrapText="1"/>
    </xf>
    <xf numFmtId="0" fontId="52" fillId="0" borderId="6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7" fillId="0" borderId="9" xfId="0" applyFont="1" applyBorder="1" applyAlignment="1">
      <alignment horizontal="left" vertical="center" wrapText="1"/>
    </xf>
    <xf numFmtId="0" fontId="57" fillId="0" borderId="27" xfId="0" applyFont="1" applyBorder="1" applyAlignment="1">
      <alignment horizontal="left" vertical="center" wrapText="1"/>
    </xf>
    <xf numFmtId="0" fontId="54" fillId="4" borderId="63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3" fillId="4" borderId="61" xfId="0" applyFont="1" applyFill="1" applyBorder="1" applyAlignment="1">
      <alignment horizontal="center" vertical="center" wrapText="1"/>
    </xf>
    <xf numFmtId="0" fontId="54" fillId="33" borderId="9" xfId="0" applyFont="1" applyFill="1" applyBorder="1" applyAlignment="1">
      <alignment horizontal="center" vertical="center" wrapText="1"/>
    </xf>
    <xf numFmtId="0" fontId="54" fillId="33" borderId="15" xfId="0" applyFont="1" applyFill="1" applyBorder="1" applyAlignment="1">
      <alignment horizontal="center" vertical="center" wrapText="1"/>
    </xf>
    <xf numFmtId="0" fontId="54" fillId="33" borderId="16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54" fillId="4" borderId="50" xfId="0" applyFont="1" applyFill="1" applyBorder="1" applyAlignment="1">
      <alignment horizontal="left" vertical="center" wrapText="1"/>
    </xf>
    <xf numFmtId="0" fontId="0" fillId="4" borderId="51" xfId="0" applyFill="1" applyBorder="1" applyAlignment="1">
      <alignment vertical="center" wrapText="1"/>
    </xf>
    <xf numFmtId="0" fontId="50" fillId="4" borderId="9" xfId="0" applyFont="1" applyFill="1" applyBorder="1" applyAlignment="1">
      <alignment horizontal="left" vertical="center" wrapText="1"/>
    </xf>
    <xf numFmtId="0" fontId="50" fillId="4" borderId="27" xfId="0" applyFont="1" applyFill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7" fillId="33" borderId="25" xfId="0" applyFont="1" applyFill="1" applyBorder="1" applyAlignment="1">
      <alignment horizontal="center" vertical="center" wrapText="1"/>
    </xf>
    <xf numFmtId="0" fontId="57" fillId="33" borderId="26" xfId="0" applyFont="1" applyFill="1" applyBorder="1" applyAlignment="1">
      <alignment horizontal="center" vertical="center" wrapText="1"/>
    </xf>
    <xf numFmtId="0" fontId="54" fillId="4" borderId="9" xfId="0" applyFont="1" applyFill="1" applyBorder="1" applyAlignment="1">
      <alignment horizontal="left" vertical="center" wrapText="1"/>
    </xf>
    <xf numFmtId="0" fontId="54" fillId="4" borderId="4" xfId="0" applyFont="1" applyFill="1" applyBorder="1" applyAlignment="1">
      <alignment horizontal="center" vertical="center" wrapText="1"/>
    </xf>
    <xf numFmtId="0" fontId="56" fillId="4" borderId="17" xfId="0" applyFont="1" applyFill="1" applyBorder="1" applyAlignment="1">
      <alignment horizontal="center" vertical="center" wrapText="1"/>
    </xf>
    <xf numFmtId="0" fontId="56" fillId="4" borderId="18" xfId="0" applyFont="1" applyFill="1" applyBorder="1" applyAlignment="1">
      <alignment horizontal="center" vertical="center" wrapText="1"/>
    </xf>
    <xf numFmtId="0" fontId="56" fillId="4" borderId="49" xfId="0" applyFont="1" applyFill="1" applyBorder="1" applyAlignment="1">
      <alignment horizontal="center" vertical="center" wrapText="1"/>
    </xf>
    <xf numFmtId="0" fontId="54" fillId="4" borderId="27" xfId="0" applyFont="1" applyFill="1" applyBorder="1" applyAlignment="1">
      <alignment horizontal="left" vertical="center" wrapText="1"/>
    </xf>
    <xf numFmtId="0" fontId="54" fillId="0" borderId="27" xfId="0" applyFont="1" applyBorder="1" applyAlignment="1">
      <alignment horizontal="left" vertical="center" wrapText="1"/>
    </xf>
    <xf numFmtId="0" fontId="57" fillId="33" borderId="9" xfId="0" applyFont="1" applyFill="1" applyBorder="1" applyAlignment="1">
      <alignment horizontal="center" vertical="center" wrapText="1"/>
    </xf>
    <xf numFmtId="0" fontId="57" fillId="33" borderId="15" xfId="0" applyFont="1" applyFill="1" applyBorder="1" applyAlignment="1">
      <alignment horizontal="center" vertical="center" wrapText="1"/>
    </xf>
    <xf numFmtId="0" fontId="57" fillId="33" borderId="16" xfId="0" applyFont="1" applyFill="1" applyBorder="1" applyAlignment="1">
      <alignment horizontal="center" vertical="center" wrapText="1"/>
    </xf>
    <xf numFmtId="0" fontId="54" fillId="33" borderId="19" xfId="0" applyFont="1" applyFill="1" applyBorder="1" applyAlignment="1">
      <alignment horizontal="center" vertical="center" wrapText="1"/>
    </xf>
    <xf numFmtId="0" fontId="54" fillId="33" borderId="20" xfId="0" applyFont="1" applyFill="1" applyBorder="1" applyAlignment="1">
      <alignment horizontal="center" vertical="center" wrapText="1"/>
    </xf>
    <xf numFmtId="0" fontId="54" fillId="33" borderId="2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48" fillId="4" borderId="0" xfId="0" applyFont="1" applyFill="1" applyAlignment="1">
      <alignment horizontal="center" vertical="center" wrapText="1"/>
    </xf>
    <xf numFmtId="0" fontId="51" fillId="32" borderId="12" xfId="0" applyFont="1" applyFill="1" applyBorder="1" applyAlignment="1">
      <alignment horizontal="center" vertical="center" wrapText="1"/>
    </xf>
    <xf numFmtId="0" fontId="51" fillId="32" borderId="13" xfId="0" applyFont="1" applyFill="1" applyBorder="1" applyAlignment="1">
      <alignment horizontal="center" vertical="center" wrapText="1"/>
    </xf>
    <xf numFmtId="0" fontId="51" fillId="32" borderId="14" xfId="0" applyFont="1" applyFill="1" applyBorder="1" applyAlignment="1">
      <alignment horizontal="center" vertical="center" wrapText="1"/>
    </xf>
    <xf numFmtId="0" fontId="51" fillId="30" borderId="12" xfId="0" applyFont="1" applyFill="1" applyBorder="1" applyAlignment="1">
      <alignment horizontal="center" vertical="center" wrapText="1"/>
    </xf>
    <xf numFmtId="0" fontId="51" fillId="30" borderId="13" xfId="0" applyFont="1" applyFill="1" applyBorder="1" applyAlignment="1">
      <alignment horizontal="center" vertical="center" wrapText="1"/>
    </xf>
    <xf numFmtId="0" fontId="51" fillId="30" borderId="14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3" fillId="32" borderId="55" xfId="0" applyFont="1" applyFill="1" applyBorder="1" applyAlignment="1">
      <alignment horizontal="center" vertical="center" wrapText="1"/>
    </xf>
    <xf numFmtId="0" fontId="53" fillId="32" borderId="56" xfId="0" applyFont="1" applyFill="1" applyBorder="1" applyAlignment="1">
      <alignment horizontal="center" vertical="center" wrapText="1"/>
    </xf>
    <xf numFmtId="0" fontId="53" fillId="30" borderId="55" xfId="0" applyFont="1" applyFill="1" applyBorder="1" applyAlignment="1">
      <alignment horizontal="center" vertical="center" wrapText="1"/>
    </xf>
    <xf numFmtId="0" fontId="53" fillId="30" borderId="56" xfId="0" applyFont="1" applyFill="1" applyBorder="1" applyAlignment="1">
      <alignment horizontal="center" vertical="center" wrapText="1"/>
    </xf>
    <xf numFmtId="0" fontId="50" fillId="4" borderId="52" xfId="0" applyFont="1" applyFill="1" applyBorder="1" applyAlignment="1">
      <alignment horizontal="left" vertical="center" wrapText="1"/>
    </xf>
    <xf numFmtId="0" fontId="50" fillId="4" borderId="53" xfId="0" applyFont="1" applyFill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54" fillId="4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54" fillId="0" borderId="50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4" fillId="4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3" fillId="4" borderId="17" xfId="0" applyFont="1" applyFill="1" applyBorder="1" applyAlignment="1">
      <alignment horizontal="center" vertical="center" wrapText="1"/>
    </xf>
    <xf numFmtId="164" fontId="37" fillId="0" borderId="0" xfId="47" applyNumberFormat="1" applyFont="1" applyAlignment="1">
      <alignment horizontal="center" vertical="center"/>
    </xf>
    <xf numFmtId="164" fontId="10" fillId="0" borderId="10" xfId="47" applyNumberFormat="1" applyFont="1" applyBorder="1" applyAlignment="1">
      <alignment horizontal="right" vertical="center"/>
    </xf>
    <xf numFmtId="0" fontId="44" fillId="0" borderId="1" xfId="3" applyFont="1" applyBorder="1" applyAlignment="1">
      <alignment horizontal="center" vertical="center" wrapText="1"/>
    </xf>
    <xf numFmtId="0" fontId="40" fillId="9" borderId="7" xfId="3" applyFont="1" applyFill="1" applyBorder="1" applyAlignment="1">
      <alignment horizontal="center" vertical="center"/>
    </xf>
    <xf numFmtId="0" fontId="40" fillId="9" borderId="25" xfId="3" applyFont="1" applyFill="1" applyBorder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64" fontId="10" fillId="0" borderId="0" xfId="3" applyNumberFormat="1" applyFont="1" applyAlignment="1">
      <alignment horizontal="right" vertical="center"/>
    </xf>
    <xf numFmtId="0" fontId="11" fillId="9" borderId="44" xfId="3" applyFont="1" applyFill="1" applyBorder="1" applyAlignment="1">
      <alignment horizontal="center" vertical="center"/>
    </xf>
    <xf numFmtId="0" fontId="11" fillId="9" borderId="45" xfId="3" applyFont="1" applyFill="1" applyBorder="1" applyAlignment="1">
      <alignment horizontal="center" vertical="center"/>
    </xf>
    <xf numFmtId="0" fontId="11" fillId="9" borderId="46" xfId="3" applyFont="1" applyFill="1" applyBorder="1" applyAlignment="1">
      <alignment horizontal="center" vertical="center"/>
    </xf>
    <xf numFmtId="0" fontId="11" fillId="6" borderId="38" xfId="3" applyFont="1" applyFill="1" applyBorder="1" applyAlignment="1">
      <alignment horizontal="center" vertical="center"/>
    </xf>
    <xf numFmtId="0" fontId="11" fillId="6" borderId="39" xfId="3" applyFont="1" applyFill="1" applyBorder="1" applyAlignment="1">
      <alignment horizontal="center" vertical="center"/>
    </xf>
    <xf numFmtId="0" fontId="11" fillId="6" borderId="40" xfId="3" applyFont="1" applyFill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32" fillId="0" borderId="27" xfId="3" applyFont="1" applyBorder="1" applyAlignment="1">
      <alignment horizontal="center" vertical="center"/>
    </xf>
  </cellXfs>
  <cellStyles count="56">
    <cellStyle name="20% - 輔色1" xfId="6" xr:uid="{00000000-0005-0000-0000-000000000000}"/>
    <cellStyle name="20% - 輔色2" xfId="7" xr:uid="{00000000-0005-0000-0000-000001000000}"/>
    <cellStyle name="20% - 輔色3" xfId="8" xr:uid="{00000000-0005-0000-0000-000002000000}"/>
    <cellStyle name="20% - 輔色4" xfId="9" xr:uid="{00000000-0005-0000-0000-000003000000}"/>
    <cellStyle name="20% - 輔色5" xfId="10" xr:uid="{00000000-0005-0000-0000-000004000000}"/>
    <cellStyle name="20% - 輔色6" xfId="11" xr:uid="{00000000-0005-0000-0000-000005000000}"/>
    <cellStyle name="40% - 輔色1" xfId="12" xr:uid="{00000000-0005-0000-0000-000006000000}"/>
    <cellStyle name="40% - 輔色2" xfId="13" xr:uid="{00000000-0005-0000-0000-000007000000}"/>
    <cellStyle name="40% - 輔色3" xfId="14" xr:uid="{00000000-0005-0000-0000-000008000000}"/>
    <cellStyle name="40% - 輔色4" xfId="15" xr:uid="{00000000-0005-0000-0000-000009000000}"/>
    <cellStyle name="40% - 輔色5" xfId="16" xr:uid="{00000000-0005-0000-0000-00000A000000}"/>
    <cellStyle name="40% - 輔色6" xfId="17" xr:uid="{00000000-0005-0000-0000-00000B000000}"/>
    <cellStyle name="60% - 輔色1" xfId="18" xr:uid="{00000000-0005-0000-0000-00000C000000}"/>
    <cellStyle name="60% - 輔色2" xfId="19" xr:uid="{00000000-0005-0000-0000-00000D000000}"/>
    <cellStyle name="60% - 輔色3" xfId="20" xr:uid="{00000000-0005-0000-0000-00000E000000}"/>
    <cellStyle name="60% - 輔色4" xfId="21" xr:uid="{00000000-0005-0000-0000-00000F000000}"/>
    <cellStyle name="60% - 輔色5" xfId="22" xr:uid="{00000000-0005-0000-0000-000010000000}"/>
    <cellStyle name="60% - 輔色6" xfId="23" xr:uid="{00000000-0005-0000-0000-000011000000}"/>
    <cellStyle name="Accent6 2" xfId="5" xr:uid="{00000000-0005-0000-0000-000012000000}"/>
    <cellStyle name="Currency 2" xfId="4" xr:uid="{00000000-0005-0000-0000-000013000000}"/>
    <cellStyle name="Currency 2 2" xfId="55" xr:uid="{41E01D34-2AB3-4DF3-8DC1-CB68F1EEBC72}"/>
    <cellStyle name="Hyperlink 2" xfId="49" xr:uid="{00000000-0005-0000-0000-000015000000}"/>
    <cellStyle name="Hyperlink 3" xfId="52" xr:uid="{C0E89DC2-F97F-46DB-A3F9-D91E6B5D0043}"/>
    <cellStyle name="Normal" xfId="0" builtinId="0"/>
    <cellStyle name="Normal 2" xfId="3" xr:uid="{00000000-0005-0000-0000-000017000000}"/>
    <cellStyle name="Normal 2 2" xfId="47" xr:uid="{00000000-0005-0000-0000-000018000000}"/>
    <cellStyle name="Normal 2 2 2" xfId="51" xr:uid="{7C6E3BFC-83AA-44ED-8D15-DA3626B232A2}"/>
    <cellStyle name="Normal 2 2 2 2" xfId="54" xr:uid="{E55A5781-CD46-46D4-B940-7FC19CE312D7}"/>
    <cellStyle name="Normal 2 2 3" xfId="53" xr:uid="{5B8B5170-B324-4568-8BA3-018CDCA3B62D}"/>
    <cellStyle name="Normal 3" xfId="50" xr:uid="{00000000-0005-0000-0000-000019000000}"/>
    <cellStyle name="Normal 4" xfId="48" xr:uid="{00000000-0005-0000-0000-00001A000000}"/>
    <cellStyle name="中等" xfId="24" xr:uid="{00000000-0005-0000-0000-00001C000000}"/>
    <cellStyle name="備註" xfId="25" xr:uid="{00000000-0005-0000-0000-000022000000}"/>
    <cellStyle name="合計" xfId="26" xr:uid="{00000000-0005-0000-0000-00001D000000}"/>
    <cellStyle name="壞" xfId="27" xr:uid="{00000000-0005-0000-0000-000032000000}"/>
    <cellStyle name="壞_2014 LAAM AGENT LIST" xfId="2" xr:uid="{00000000-0005-0000-0000-000033000000}"/>
    <cellStyle name="好" xfId="28" xr:uid="{00000000-0005-0000-0000-00001E000000}"/>
    <cellStyle name="好_2014 LAAM AGENT LIST" xfId="1" xr:uid="{00000000-0005-0000-0000-00001F000000}"/>
    <cellStyle name="標題" xfId="29" xr:uid="{00000000-0005-0000-0000-00002A000000}"/>
    <cellStyle name="標題 1" xfId="30" xr:uid="{00000000-0005-0000-0000-00002B000000}"/>
    <cellStyle name="標題 2" xfId="31" xr:uid="{00000000-0005-0000-0000-00002C000000}"/>
    <cellStyle name="標題 3" xfId="32" xr:uid="{00000000-0005-0000-0000-00002D000000}"/>
    <cellStyle name="標題 4" xfId="33" xr:uid="{00000000-0005-0000-0000-00002E000000}"/>
    <cellStyle name="檢查儲存格" xfId="34" xr:uid="{00000000-0005-0000-0000-000031000000}"/>
    <cellStyle name="計算方式" xfId="35" xr:uid="{00000000-0005-0000-0000-000020000000}"/>
    <cellStyle name="說明文字" xfId="36" xr:uid="{00000000-0005-0000-0000-000023000000}"/>
    <cellStyle name="警告文字" xfId="37" xr:uid="{00000000-0005-0000-0000-000034000000}"/>
    <cellStyle name="輔色1" xfId="38" xr:uid="{00000000-0005-0000-0000-000024000000}"/>
    <cellStyle name="輔色2" xfId="39" xr:uid="{00000000-0005-0000-0000-000025000000}"/>
    <cellStyle name="輔色3" xfId="40" xr:uid="{00000000-0005-0000-0000-000026000000}"/>
    <cellStyle name="輔色4" xfId="41" xr:uid="{00000000-0005-0000-0000-000027000000}"/>
    <cellStyle name="輔色5" xfId="42" xr:uid="{00000000-0005-0000-0000-000028000000}"/>
    <cellStyle name="輔色6" xfId="43" xr:uid="{00000000-0005-0000-0000-000029000000}"/>
    <cellStyle name="輸入" xfId="44" xr:uid="{00000000-0005-0000-0000-00002F000000}"/>
    <cellStyle name="輸出" xfId="45" xr:uid="{00000000-0005-0000-0000-000030000000}"/>
    <cellStyle name="連結的儲存格" xfId="46" xr:uid="{00000000-0005-0000-0000-00002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9D8F-DA03-4302-811C-6163563FBDC3}">
  <sheetPr>
    <pageSetUpPr fitToPage="1"/>
  </sheetPr>
  <dimension ref="A1:S32"/>
  <sheetViews>
    <sheetView tabSelected="1" zoomScale="70" zoomScaleNormal="70" workbookViewId="0">
      <selection activeCell="J5" sqref="J5:K5"/>
    </sheetView>
  </sheetViews>
  <sheetFormatPr defaultColWidth="9.1796875" defaultRowHeight="16"/>
  <cols>
    <col min="1" max="1" width="2.54296875" style="50" customWidth="1"/>
    <col min="2" max="2" width="17.453125" style="50" customWidth="1"/>
    <col min="3" max="3" width="72.1796875" style="50" customWidth="1"/>
    <col min="4" max="4" width="18.26953125" style="50" customWidth="1"/>
    <col min="5" max="5" width="34.54296875" style="50" customWidth="1"/>
    <col min="6" max="7" width="17.7265625" style="50" customWidth="1"/>
    <col min="8" max="8" width="2.453125" style="15" customWidth="1"/>
    <col min="9" max="9" width="17.453125" style="15" customWidth="1"/>
    <col min="10" max="10" width="72.1796875" style="15" customWidth="1"/>
    <col min="11" max="11" width="18.26953125" style="15" customWidth="1"/>
    <col min="12" max="12" width="45.81640625" style="15" customWidth="1"/>
    <col min="13" max="14" width="17.7265625" style="15" customWidth="1"/>
    <col min="15" max="17" width="9.1796875" style="15"/>
    <col min="18" max="16384" width="9.1796875" style="50"/>
  </cols>
  <sheetData>
    <row r="1" spans="1:19" s="15" customFormat="1" ht="77.25" customHeight="1">
      <c r="B1" s="147" t="s">
        <v>66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R1" s="50"/>
      <c r="S1" s="50"/>
    </row>
    <row r="2" spans="1:19" s="15" customFormat="1" ht="26.25" customHeight="1" thickBot="1">
      <c r="B2" s="154" t="s">
        <v>70</v>
      </c>
      <c r="C2" s="155"/>
      <c r="D2" s="155"/>
      <c r="E2" s="155"/>
      <c r="F2" s="155"/>
      <c r="G2" s="78"/>
      <c r="H2" s="51"/>
      <c r="I2" s="154" t="s">
        <v>71</v>
      </c>
      <c r="J2" s="155"/>
      <c r="K2" s="155"/>
      <c r="L2" s="155"/>
      <c r="M2" s="155"/>
      <c r="N2" s="78"/>
      <c r="R2" s="50"/>
      <c r="S2" s="50"/>
    </row>
    <row r="3" spans="1:19" s="15" customFormat="1" ht="36" customHeight="1">
      <c r="B3" s="148" t="s">
        <v>68</v>
      </c>
      <c r="C3" s="149"/>
      <c r="D3" s="149"/>
      <c r="E3" s="149"/>
      <c r="F3" s="149"/>
      <c r="G3" s="150"/>
      <c r="H3" s="52"/>
      <c r="I3" s="151" t="s">
        <v>69</v>
      </c>
      <c r="J3" s="152"/>
      <c r="K3" s="152"/>
      <c r="L3" s="152"/>
      <c r="M3" s="152"/>
      <c r="N3" s="153"/>
      <c r="R3" s="50"/>
      <c r="S3" s="50"/>
    </row>
    <row r="4" spans="1:19" s="15" customFormat="1" ht="36" customHeight="1" thickBot="1">
      <c r="B4" s="66" t="s">
        <v>0</v>
      </c>
      <c r="C4" s="156" t="s">
        <v>1</v>
      </c>
      <c r="D4" s="157"/>
      <c r="E4" s="67" t="s">
        <v>5</v>
      </c>
      <c r="F4" s="67" t="s">
        <v>40</v>
      </c>
      <c r="G4" s="68" t="s">
        <v>4</v>
      </c>
      <c r="H4" s="52"/>
      <c r="I4" s="69" t="s">
        <v>0</v>
      </c>
      <c r="J4" s="158" t="s">
        <v>1</v>
      </c>
      <c r="K4" s="159"/>
      <c r="L4" s="70" t="s">
        <v>5</v>
      </c>
      <c r="M4" s="70" t="s">
        <v>40</v>
      </c>
      <c r="N4" s="71" t="s">
        <v>4</v>
      </c>
      <c r="R4" s="50"/>
      <c r="S4" s="50"/>
    </row>
    <row r="5" spans="1:19" s="15" customFormat="1" ht="62.25" customHeight="1" thickTop="1">
      <c r="B5" s="55" t="s">
        <v>73</v>
      </c>
      <c r="C5" s="160" t="s">
        <v>6</v>
      </c>
      <c r="D5" s="161"/>
      <c r="E5" s="56" t="s">
        <v>106</v>
      </c>
      <c r="F5" s="112" t="s">
        <v>72</v>
      </c>
      <c r="G5" s="115" t="s">
        <v>67</v>
      </c>
      <c r="H5" s="52"/>
      <c r="I5" s="55" t="s">
        <v>73</v>
      </c>
      <c r="J5" s="160" t="s">
        <v>6</v>
      </c>
      <c r="K5" s="161"/>
      <c r="L5" s="56" t="s">
        <v>37</v>
      </c>
      <c r="M5" s="83" t="s">
        <v>72</v>
      </c>
      <c r="N5" s="86" t="s">
        <v>67</v>
      </c>
      <c r="R5" s="50"/>
      <c r="S5" s="50"/>
    </row>
    <row r="6" spans="1:19" s="15" customFormat="1" ht="62.25" customHeight="1">
      <c r="B6" s="63" t="s">
        <v>76</v>
      </c>
      <c r="C6" s="122" t="s">
        <v>108</v>
      </c>
      <c r="D6" s="123"/>
      <c r="E6" s="54" t="s">
        <v>107</v>
      </c>
      <c r="F6" s="113"/>
      <c r="G6" s="106"/>
      <c r="H6" s="52"/>
      <c r="I6" s="163" t="s">
        <v>99</v>
      </c>
      <c r="J6" s="89" t="s">
        <v>90</v>
      </c>
      <c r="K6" s="92" t="s">
        <v>81</v>
      </c>
      <c r="L6" s="58" t="s">
        <v>82</v>
      </c>
      <c r="M6" s="84"/>
      <c r="N6" s="87"/>
      <c r="R6" s="50"/>
      <c r="S6" s="50"/>
    </row>
    <row r="7" spans="1:19" s="15" customFormat="1" ht="62.25" customHeight="1">
      <c r="B7" s="82" t="s">
        <v>142</v>
      </c>
      <c r="C7" s="162" t="s">
        <v>62</v>
      </c>
      <c r="D7" s="125"/>
      <c r="E7" s="80" t="s">
        <v>113</v>
      </c>
      <c r="F7" s="113"/>
      <c r="G7" s="106"/>
      <c r="H7" s="52"/>
      <c r="I7" s="164"/>
      <c r="J7" s="90"/>
      <c r="K7" s="84"/>
      <c r="L7" s="58" t="s">
        <v>86</v>
      </c>
      <c r="M7" s="84"/>
      <c r="N7" s="87"/>
      <c r="R7" s="50"/>
      <c r="S7" s="50"/>
    </row>
    <row r="8" spans="1:19" s="15" customFormat="1" ht="62.25" customHeight="1">
      <c r="B8" s="59" t="s">
        <v>131</v>
      </c>
      <c r="C8" s="122" t="s">
        <v>101</v>
      </c>
      <c r="D8" s="123"/>
      <c r="E8" s="60" t="s">
        <v>104</v>
      </c>
      <c r="F8" s="113"/>
      <c r="G8" s="106"/>
      <c r="H8" s="52"/>
      <c r="I8" s="164"/>
      <c r="J8" s="90"/>
      <c r="K8" s="84"/>
      <c r="L8" s="58" t="s">
        <v>85</v>
      </c>
      <c r="M8" s="84"/>
      <c r="N8" s="87"/>
      <c r="R8" s="50"/>
      <c r="S8" s="50"/>
    </row>
    <row r="9" spans="1:19" s="15" customFormat="1" ht="62.25" customHeight="1">
      <c r="B9" s="59" t="s">
        <v>132</v>
      </c>
      <c r="C9" s="110" t="s">
        <v>109</v>
      </c>
      <c r="D9" s="111"/>
      <c r="E9" s="62" t="s">
        <v>119</v>
      </c>
      <c r="F9" s="114"/>
      <c r="G9" s="107"/>
      <c r="H9" s="52"/>
      <c r="I9" s="164"/>
      <c r="J9" s="90"/>
      <c r="K9" s="84"/>
      <c r="L9" s="58" t="s">
        <v>83</v>
      </c>
      <c r="M9" s="84"/>
      <c r="N9" s="87"/>
      <c r="R9" s="50"/>
      <c r="S9" s="50"/>
    </row>
    <row r="10" spans="1:19" s="15" customFormat="1" ht="62.25" customHeight="1">
      <c r="B10" s="59" t="s">
        <v>133</v>
      </c>
      <c r="C10" s="110" t="s">
        <v>112</v>
      </c>
      <c r="D10" s="111"/>
      <c r="E10" s="62" t="s">
        <v>114</v>
      </c>
      <c r="F10" s="85"/>
      <c r="G10" s="109"/>
      <c r="H10" s="52"/>
      <c r="I10" s="164"/>
      <c r="J10" s="90"/>
      <c r="K10" s="84"/>
      <c r="L10" s="58" t="s">
        <v>84</v>
      </c>
      <c r="M10" s="84"/>
      <c r="N10" s="87"/>
      <c r="R10" s="50"/>
      <c r="S10" s="50"/>
    </row>
    <row r="11" spans="1:19" s="15" customFormat="1" ht="62.25" customHeight="1">
      <c r="B11" s="72" t="s">
        <v>134</v>
      </c>
      <c r="C11" s="116" t="s">
        <v>41</v>
      </c>
      <c r="D11" s="117"/>
      <c r="E11" s="117"/>
      <c r="F11" s="117"/>
      <c r="G11" s="118"/>
      <c r="H11" s="52"/>
      <c r="I11" s="101"/>
      <c r="J11" s="91"/>
      <c r="K11" s="85"/>
      <c r="L11" s="58" t="s">
        <v>87</v>
      </c>
      <c r="M11" s="85"/>
      <c r="N11" s="88"/>
      <c r="R11" s="50"/>
      <c r="S11" s="50"/>
    </row>
    <row r="12" spans="1:19" s="15" customFormat="1" ht="62.25" customHeight="1">
      <c r="B12" s="99" t="s">
        <v>135</v>
      </c>
      <c r="C12" s="120" t="s">
        <v>90</v>
      </c>
      <c r="D12" s="92" t="s">
        <v>7</v>
      </c>
      <c r="E12" s="58" t="s">
        <v>91</v>
      </c>
      <c r="F12" s="102" t="s">
        <v>72</v>
      </c>
      <c r="G12" s="105" t="s">
        <v>67</v>
      </c>
      <c r="H12" s="52"/>
      <c r="I12" s="72" t="s">
        <v>100</v>
      </c>
      <c r="J12" s="116" t="s">
        <v>41</v>
      </c>
      <c r="K12" s="117"/>
      <c r="L12" s="117"/>
      <c r="M12" s="117"/>
      <c r="N12" s="118"/>
      <c r="R12" s="50"/>
      <c r="S12" s="50"/>
    </row>
    <row r="13" spans="1:19" s="15" customFormat="1" ht="62.25" customHeight="1">
      <c r="B13" s="100"/>
      <c r="C13" s="121"/>
      <c r="D13" s="126"/>
      <c r="E13" s="58" t="s">
        <v>92</v>
      </c>
      <c r="F13" s="103"/>
      <c r="G13" s="106"/>
      <c r="H13" s="52"/>
      <c r="I13" s="82" t="s">
        <v>143</v>
      </c>
      <c r="J13" s="122" t="s">
        <v>120</v>
      </c>
      <c r="K13" s="123"/>
      <c r="L13" s="57" t="s">
        <v>121</v>
      </c>
      <c r="M13" s="92" t="s">
        <v>72</v>
      </c>
      <c r="N13" s="135" t="s">
        <v>67</v>
      </c>
      <c r="R13" s="50"/>
      <c r="S13" s="50"/>
    </row>
    <row r="14" spans="1:19" s="15" customFormat="1" ht="62.25" customHeight="1">
      <c r="B14" s="100"/>
      <c r="C14" s="121"/>
      <c r="D14" s="126"/>
      <c r="E14" s="58" t="s">
        <v>93</v>
      </c>
      <c r="F14" s="103"/>
      <c r="G14" s="106"/>
      <c r="H14" s="52"/>
      <c r="I14" s="59" t="s">
        <v>122</v>
      </c>
      <c r="J14" s="110" t="s">
        <v>110</v>
      </c>
      <c r="K14" s="111"/>
      <c r="L14" s="62" t="s">
        <v>102</v>
      </c>
      <c r="M14" s="113"/>
      <c r="N14" s="136"/>
      <c r="R14" s="50"/>
      <c r="S14" s="50"/>
    </row>
    <row r="15" spans="1:19" s="15" customFormat="1" ht="62.25" customHeight="1">
      <c r="A15" s="50"/>
      <c r="B15" s="119"/>
      <c r="C15" s="121"/>
      <c r="D15" s="127"/>
      <c r="E15" s="58" t="s">
        <v>79</v>
      </c>
      <c r="F15" s="104"/>
      <c r="G15" s="107"/>
      <c r="H15" s="52"/>
      <c r="I15" s="81" t="s">
        <v>123</v>
      </c>
      <c r="J15" s="124" t="s">
        <v>61</v>
      </c>
      <c r="K15" s="125"/>
      <c r="L15" s="58" t="s">
        <v>145</v>
      </c>
      <c r="M15" s="113"/>
      <c r="N15" s="136"/>
      <c r="R15" s="50"/>
      <c r="S15" s="50"/>
    </row>
    <row r="16" spans="1:19" s="15" customFormat="1" ht="62.25" customHeight="1">
      <c r="A16" s="50"/>
      <c r="B16" s="99" t="s">
        <v>136</v>
      </c>
      <c r="C16" s="121"/>
      <c r="D16" s="58" t="s">
        <v>77</v>
      </c>
      <c r="E16" s="58" t="s">
        <v>94</v>
      </c>
      <c r="F16" s="84"/>
      <c r="G16" s="108"/>
      <c r="H16" s="52"/>
      <c r="I16" s="63" t="s">
        <v>124</v>
      </c>
      <c r="J16" s="133" t="s">
        <v>63</v>
      </c>
      <c r="K16" s="138"/>
      <c r="L16" s="60" t="s">
        <v>144</v>
      </c>
      <c r="M16" s="134"/>
      <c r="N16" s="137"/>
      <c r="R16" s="50"/>
      <c r="S16" s="50"/>
    </row>
    <row r="17" spans="1:19" s="15" customFormat="1" ht="62.25" customHeight="1">
      <c r="A17" s="50"/>
      <c r="B17" s="100"/>
      <c r="C17" s="121"/>
      <c r="D17" s="92" t="s">
        <v>78</v>
      </c>
      <c r="E17" s="58" t="s">
        <v>95</v>
      </c>
      <c r="F17" s="84"/>
      <c r="G17" s="108"/>
      <c r="H17" s="52"/>
      <c r="I17" s="74" t="s">
        <v>125</v>
      </c>
      <c r="J17" s="140" t="s">
        <v>75</v>
      </c>
      <c r="K17" s="141"/>
      <c r="L17" s="141"/>
      <c r="M17" s="141"/>
      <c r="N17" s="142"/>
      <c r="R17" s="50"/>
      <c r="S17" s="50"/>
    </row>
    <row r="18" spans="1:19" s="15" customFormat="1" ht="62.25" customHeight="1">
      <c r="A18" s="50"/>
      <c r="B18" s="101"/>
      <c r="C18" s="79"/>
      <c r="D18" s="85"/>
      <c r="E18" s="58" t="s">
        <v>98</v>
      </c>
      <c r="F18" s="85"/>
      <c r="G18" s="109"/>
      <c r="H18" s="52"/>
      <c r="I18" s="53" t="s">
        <v>130</v>
      </c>
      <c r="J18" s="122" t="s">
        <v>64</v>
      </c>
      <c r="K18" s="123"/>
      <c r="L18" s="54" t="s">
        <v>103</v>
      </c>
      <c r="M18" s="93" t="s">
        <v>72</v>
      </c>
      <c r="N18" s="96" t="s">
        <v>67</v>
      </c>
      <c r="R18" s="50"/>
      <c r="S18" s="50"/>
    </row>
    <row r="19" spans="1:19" s="15" customFormat="1" ht="62.25" customHeight="1">
      <c r="A19" s="50"/>
      <c r="B19" s="74" t="s">
        <v>137</v>
      </c>
      <c r="C19" s="140" t="s">
        <v>75</v>
      </c>
      <c r="D19" s="141"/>
      <c r="E19" s="141"/>
      <c r="F19" s="141"/>
      <c r="G19" s="142"/>
      <c r="H19" s="52"/>
      <c r="I19" s="76" t="s">
        <v>126</v>
      </c>
      <c r="J19" s="124" t="s">
        <v>111</v>
      </c>
      <c r="K19" s="125"/>
      <c r="L19" s="64" t="s">
        <v>146</v>
      </c>
      <c r="M19" s="94"/>
      <c r="N19" s="97"/>
      <c r="R19" s="50"/>
      <c r="S19" s="50"/>
    </row>
    <row r="20" spans="1:19" s="15" customFormat="1" ht="62.25" customHeight="1">
      <c r="A20" s="50"/>
      <c r="B20" s="165" t="s">
        <v>138</v>
      </c>
      <c r="C20" s="169" t="s">
        <v>90</v>
      </c>
      <c r="D20" s="172" t="s">
        <v>78</v>
      </c>
      <c r="E20" s="58" t="s">
        <v>96</v>
      </c>
      <c r="F20" s="174" t="s">
        <v>72</v>
      </c>
      <c r="G20" s="177" t="s">
        <v>67</v>
      </c>
      <c r="H20" s="52"/>
      <c r="I20" s="76" t="s">
        <v>127</v>
      </c>
      <c r="J20" s="124" t="s">
        <v>117</v>
      </c>
      <c r="K20" s="139"/>
      <c r="L20" s="65" t="s">
        <v>105</v>
      </c>
      <c r="M20" s="94"/>
      <c r="N20" s="97"/>
      <c r="R20" s="50"/>
      <c r="S20" s="50"/>
    </row>
    <row r="21" spans="1:19" s="15" customFormat="1" ht="62.25" customHeight="1">
      <c r="A21" s="50"/>
      <c r="B21" s="164"/>
      <c r="C21" s="170"/>
      <c r="D21" s="173"/>
      <c r="E21" s="58" t="s">
        <v>97</v>
      </c>
      <c r="F21" s="175"/>
      <c r="G21" s="87"/>
      <c r="H21" s="52"/>
      <c r="I21" s="76" t="s">
        <v>128</v>
      </c>
      <c r="J21" s="110" t="s">
        <v>74</v>
      </c>
      <c r="K21" s="146"/>
      <c r="L21" s="61" t="s">
        <v>37</v>
      </c>
      <c r="M21" s="94"/>
      <c r="N21" s="97"/>
      <c r="R21" s="50"/>
      <c r="S21" s="50"/>
    </row>
    <row r="22" spans="1:19" s="15" customFormat="1" ht="62.25" customHeight="1">
      <c r="A22" s="50"/>
      <c r="B22" s="101"/>
      <c r="C22" s="171"/>
      <c r="D22" s="80" t="s">
        <v>80</v>
      </c>
      <c r="E22" s="58" t="s">
        <v>115</v>
      </c>
      <c r="F22" s="176"/>
      <c r="G22" s="88"/>
      <c r="H22" s="52"/>
      <c r="I22" s="77" t="s">
        <v>129</v>
      </c>
      <c r="J22" s="133" t="s">
        <v>118</v>
      </c>
      <c r="K22" s="125"/>
      <c r="L22" s="58" t="s">
        <v>140</v>
      </c>
      <c r="M22" s="95"/>
      <c r="N22" s="98"/>
      <c r="R22" s="50"/>
      <c r="S22" s="50"/>
    </row>
    <row r="23" spans="1:19" s="15" customFormat="1" ht="62.25" customHeight="1" thickBot="1">
      <c r="A23" s="50"/>
      <c r="B23" s="74" t="s">
        <v>139</v>
      </c>
      <c r="C23" s="116" t="s">
        <v>41</v>
      </c>
      <c r="D23" s="117"/>
      <c r="E23" s="117"/>
      <c r="F23" s="117"/>
      <c r="G23" s="118"/>
      <c r="H23" s="52"/>
      <c r="I23" s="75">
        <v>0.75</v>
      </c>
      <c r="J23" s="131" t="s">
        <v>3</v>
      </c>
      <c r="K23" s="131"/>
      <c r="L23" s="131"/>
      <c r="M23" s="131"/>
      <c r="N23" s="132"/>
      <c r="R23" s="50"/>
      <c r="S23" s="50"/>
    </row>
    <row r="24" spans="1:19" s="15" customFormat="1" ht="62.25" customHeight="1">
      <c r="A24" s="50"/>
      <c r="B24" s="165" t="s">
        <v>141</v>
      </c>
      <c r="C24" s="128" t="s">
        <v>90</v>
      </c>
      <c r="D24" s="166" t="s">
        <v>80</v>
      </c>
      <c r="E24" s="58" t="s">
        <v>89</v>
      </c>
      <c r="F24" s="167" t="s">
        <v>72</v>
      </c>
      <c r="G24" s="168" t="s">
        <v>67</v>
      </c>
      <c r="H24" s="52"/>
      <c r="I24" s="52"/>
      <c r="J24" s="52"/>
      <c r="K24" s="52"/>
      <c r="L24" s="52"/>
      <c r="M24" s="52"/>
      <c r="N24" s="52"/>
      <c r="R24" s="50"/>
      <c r="S24" s="50"/>
    </row>
    <row r="25" spans="1:19" s="15" customFormat="1" ht="62.25" customHeight="1">
      <c r="A25" s="50"/>
      <c r="B25" s="164"/>
      <c r="C25" s="129"/>
      <c r="D25" s="84"/>
      <c r="E25" s="58" t="s">
        <v>88</v>
      </c>
      <c r="F25" s="84"/>
      <c r="G25" s="87"/>
      <c r="H25" s="52"/>
      <c r="I25" s="52"/>
      <c r="J25" s="52"/>
      <c r="K25" s="52"/>
      <c r="L25" s="52"/>
      <c r="M25" s="52"/>
      <c r="N25" s="52"/>
      <c r="R25" s="50"/>
      <c r="S25" s="50"/>
    </row>
    <row r="26" spans="1:19" s="15" customFormat="1" ht="61.5" customHeight="1">
      <c r="A26" s="50"/>
      <c r="B26" s="101"/>
      <c r="C26" s="130"/>
      <c r="D26" s="85"/>
      <c r="E26" s="58" t="s">
        <v>116</v>
      </c>
      <c r="F26" s="85"/>
      <c r="G26" s="88"/>
      <c r="I26" s="52"/>
      <c r="J26" s="52"/>
      <c r="K26" s="52"/>
      <c r="L26" s="52"/>
      <c r="M26" s="52"/>
      <c r="N26" s="52"/>
      <c r="R26" s="50"/>
      <c r="S26" s="50"/>
    </row>
    <row r="27" spans="1:19" ht="61.5" customHeight="1" thickBot="1">
      <c r="B27" s="73">
        <v>0.75</v>
      </c>
      <c r="C27" s="143" t="s">
        <v>2</v>
      </c>
      <c r="D27" s="144"/>
      <c r="E27" s="144"/>
      <c r="F27" s="144"/>
      <c r="G27" s="145"/>
      <c r="I27" s="52"/>
      <c r="J27" s="52"/>
      <c r="K27" s="52"/>
      <c r="L27" s="52"/>
      <c r="M27" s="52"/>
      <c r="N27" s="52"/>
    </row>
    <row r="28" spans="1:19" ht="60" customHeight="1">
      <c r="B28" s="16"/>
      <c r="C28" s="16"/>
      <c r="D28" s="16"/>
      <c r="E28" s="16"/>
      <c r="F28" s="16"/>
      <c r="I28" s="52"/>
      <c r="J28" s="52"/>
      <c r="K28" s="52"/>
      <c r="L28" s="52"/>
      <c r="M28" s="52"/>
      <c r="N28" s="52"/>
    </row>
    <row r="29" spans="1:19">
      <c r="I29" s="52"/>
      <c r="J29" s="52"/>
      <c r="K29" s="52"/>
      <c r="L29" s="52"/>
      <c r="M29" s="52"/>
      <c r="N29" s="52"/>
    </row>
    <row r="30" spans="1:19">
      <c r="I30" s="52"/>
      <c r="J30" s="52"/>
      <c r="K30" s="52"/>
      <c r="L30" s="52"/>
      <c r="M30" s="52"/>
      <c r="N30" s="52"/>
    </row>
    <row r="31" spans="1:19">
      <c r="I31" s="52"/>
      <c r="J31" s="52"/>
      <c r="K31" s="52"/>
      <c r="L31" s="52"/>
      <c r="M31" s="52"/>
      <c r="N31" s="52"/>
    </row>
    <row r="32" spans="1:19">
      <c r="I32" s="52"/>
      <c r="J32" s="52"/>
      <c r="K32" s="52"/>
      <c r="L32" s="52"/>
      <c r="M32" s="52"/>
      <c r="N32" s="52"/>
    </row>
  </sheetData>
  <mergeCells count="58">
    <mergeCell ref="B24:B26"/>
    <mergeCell ref="D24:D26"/>
    <mergeCell ref="F24:F26"/>
    <mergeCell ref="B20:B22"/>
    <mergeCell ref="C23:G23"/>
    <mergeCell ref="G24:G26"/>
    <mergeCell ref="C20:C22"/>
    <mergeCell ref="D20:D21"/>
    <mergeCell ref="F20:F22"/>
    <mergeCell ref="G20:G22"/>
    <mergeCell ref="C4:D4"/>
    <mergeCell ref="J4:K4"/>
    <mergeCell ref="C5:D5"/>
    <mergeCell ref="J5:K5"/>
    <mergeCell ref="C6:D6"/>
    <mergeCell ref="C7:D7"/>
    <mergeCell ref="C8:D8"/>
    <mergeCell ref="I6:I11"/>
    <mergeCell ref="B1:N1"/>
    <mergeCell ref="B3:G3"/>
    <mergeCell ref="I3:N3"/>
    <mergeCell ref="B2:F2"/>
    <mergeCell ref="I2:M2"/>
    <mergeCell ref="C27:G27"/>
    <mergeCell ref="C19:G19"/>
    <mergeCell ref="C24:C26"/>
    <mergeCell ref="J12:N12"/>
    <mergeCell ref="J23:N23"/>
    <mergeCell ref="J22:K22"/>
    <mergeCell ref="M13:M16"/>
    <mergeCell ref="N13:N16"/>
    <mergeCell ref="J16:K16"/>
    <mergeCell ref="J18:K18"/>
    <mergeCell ref="J19:K19"/>
    <mergeCell ref="J20:K20"/>
    <mergeCell ref="J17:N17"/>
    <mergeCell ref="J21:K21"/>
    <mergeCell ref="B16:B18"/>
    <mergeCell ref="D17:D18"/>
    <mergeCell ref="F12:F18"/>
    <mergeCell ref="G12:G18"/>
    <mergeCell ref="C10:D10"/>
    <mergeCell ref="F5:F10"/>
    <mergeCell ref="G5:G10"/>
    <mergeCell ref="C9:D9"/>
    <mergeCell ref="C11:G11"/>
    <mergeCell ref="B12:B15"/>
    <mergeCell ref="C12:C17"/>
    <mergeCell ref="D12:D15"/>
    <mergeCell ref="M5:M11"/>
    <mergeCell ref="N5:N11"/>
    <mergeCell ref="J6:J11"/>
    <mergeCell ref="K6:K11"/>
    <mergeCell ref="M18:M22"/>
    <mergeCell ref="N18:N22"/>
    <mergeCell ref="J13:K13"/>
    <mergeCell ref="J14:K14"/>
    <mergeCell ref="J15:K15"/>
  </mergeCells>
  <phoneticPr fontId="61" type="noConversion"/>
  <printOptions horizontalCentered="1" verticalCentered="1"/>
  <pageMargins left="0" right="0" top="0" bottom="0" header="0" footer="0"/>
  <pageSetup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1"/>
  <sheetViews>
    <sheetView showGridLines="0" topLeftCell="A28" zoomScale="85" zoomScaleNormal="85" workbookViewId="0">
      <selection activeCell="J22" sqref="J22"/>
    </sheetView>
  </sheetViews>
  <sheetFormatPr defaultColWidth="9.1796875" defaultRowHeight="21"/>
  <cols>
    <col min="1" max="1" width="2.1796875" style="12" customWidth="1"/>
    <col min="2" max="2" width="23.1796875" style="11" bestFit="1" customWidth="1"/>
    <col min="3" max="3" width="9.54296875" style="12" bestFit="1" customWidth="1"/>
    <col min="4" max="4" width="17.7265625" style="12" bestFit="1" customWidth="1"/>
    <col min="5" max="5" width="39.26953125" style="12" customWidth="1"/>
    <col min="6" max="6" width="16.54296875" style="13" customWidth="1"/>
    <col min="7" max="7" width="20.453125" style="13" bestFit="1" customWidth="1"/>
    <col min="8" max="16384" width="9.1796875" style="12"/>
  </cols>
  <sheetData>
    <row r="1" spans="2:7" ht="5.25" customHeight="1"/>
    <row r="2" spans="2:7" s="14" customFormat="1" ht="47.5" customHeight="1">
      <c r="B2" s="178" t="s">
        <v>65</v>
      </c>
      <c r="C2" s="178"/>
      <c r="D2" s="178"/>
      <c r="E2" s="178"/>
      <c r="F2" s="178"/>
      <c r="G2" s="178"/>
    </row>
    <row r="3" spans="2:7" s="14" customFormat="1" ht="24.75" customHeight="1" thickBot="1">
      <c r="B3" s="179" t="s">
        <v>8</v>
      </c>
      <c r="C3" s="179"/>
      <c r="D3" s="179"/>
      <c r="E3" s="179"/>
      <c r="F3" s="179"/>
      <c r="G3" s="179"/>
    </row>
    <row r="4" spans="2:7" ht="25.9" customHeight="1">
      <c r="B4" s="17" t="s">
        <v>9</v>
      </c>
      <c r="C4" s="18" t="s">
        <v>10</v>
      </c>
      <c r="D4" s="18" t="s">
        <v>11</v>
      </c>
      <c r="E4" s="18" t="s">
        <v>12</v>
      </c>
      <c r="F4" s="19" t="s">
        <v>13</v>
      </c>
      <c r="G4" s="20" t="s">
        <v>14</v>
      </c>
    </row>
    <row r="5" spans="2:7" ht="25.9" customHeight="1">
      <c r="B5" s="21">
        <v>45357</v>
      </c>
      <c r="C5" s="22">
        <v>1</v>
      </c>
      <c r="D5" s="22">
        <v>115</v>
      </c>
      <c r="E5" s="22" t="s">
        <v>42</v>
      </c>
      <c r="F5" s="23">
        <v>28</v>
      </c>
      <c r="G5" s="24">
        <f>F5*D5</f>
        <v>3220</v>
      </c>
    </row>
    <row r="6" spans="2:7" ht="25.9" customHeight="1">
      <c r="B6" s="21"/>
      <c r="C6" s="22">
        <v>1</v>
      </c>
      <c r="D6" s="22">
        <v>115</v>
      </c>
      <c r="E6" s="22" t="s">
        <v>43</v>
      </c>
      <c r="F6" s="23">
        <v>20</v>
      </c>
      <c r="G6" s="24">
        <f t="shared" ref="G6" si="0">F6*D6</f>
        <v>2300</v>
      </c>
    </row>
    <row r="7" spans="2:7" ht="25.9" customHeight="1">
      <c r="B7" s="21"/>
      <c r="C7" s="22"/>
      <c r="D7" s="22"/>
      <c r="E7" s="22" t="s">
        <v>17</v>
      </c>
      <c r="F7" s="23"/>
      <c r="G7" s="24">
        <f>SUM(G5:G6)</f>
        <v>5520</v>
      </c>
    </row>
    <row r="8" spans="2:7" ht="25.9" customHeight="1">
      <c r="B8" s="21"/>
      <c r="C8" s="22"/>
      <c r="D8" s="22"/>
      <c r="E8" s="22" t="s">
        <v>18</v>
      </c>
      <c r="F8" s="23"/>
      <c r="G8" s="24">
        <f>+G7*7%</f>
        <v>386.40000000000003</v>
      </c>
    </row>
    <row r="9" spans="2:7" ht="25.9" customHeight="1">
      <c r="B9" s="21"/>
      <c r="C9" s="22"/>
      <c r="D9" s="22"/>
      <c r="E9" s="22" t="s">
        <v>44</v>
      </c>
      <c r="F9" s="23"/>
      <c r="G9" s="24">
        <f>+G7*10%</f>
        <v>552</v>
      </c>
    </row>
    <row r="10" spans="2:7" ht="25.9" customHeight="1">
      <c r="B10" s="25"/>
      <c r="C10" s="26"/>
      <c r="D10" s="26"/>
      <c r="E10" s="27" t="s">
        <v>19</v>
      </c>
      <c r="F10" s="28"/>
      <c r="G10" s="29">
        <f>+G7+G8+G9</f>
        <v>6458.4</v>
      </c>
    </row>
    <row r="11" spans="2:7" ht="25.9" customHeight="1">
      <c r="B11" s="21">
        <v>45358</v>
      </c>
      <c r="C11" s="22">
        <v>1</v>
      </c>
      <c r="D11" s="22">
        <v>115</v>
      </c>
      <c r="E11" s="22" t="s">
        <v>15</v>
      </c>
      <c r="F11" s="23">
        <v>15</v>
      </c>
      <c r="G11" s="24">
        <f t="shared" ref="G11:G17" si="1">+F11*D11</f>
        <v>1725</v>
      </c>
    </row>
    <row r="12" spans="2:7" ht="25.9" customHeight="1">
      <c r="B12" s="21"/>
      <c r="C12" s="22">
        <v>1</v>
      </c>
      <c r="D12" s="22">
        <v>115</v>
      </c>
      <c r="E12" s="22" t="s">
        <v>45</v>
      </c>
      <c r="F12" s="23">
        <v>6</v>
      </c>
      <c r="G12" s="24">
        <f t="shared" si="1"/>
        <v>690</v>
      </c>
    </row>
    <row r="13" spans="2:7" ht="25.9" customHeight="1">
      <c r="B13" s="21"/>
      <c r="C13" s="22">
        <v>1</v>
      </c>
      <c r="D13" s="22">
        <v>115</v>
      </c>
      <c r="E13" s="22" t="s">
        <v>46</v>
      </c>
      <c r="F13" s="23">
        <v>28</v>
      </c>
      <c r="G13" s="24">
        <f t="shared" si="1"/>
        <v>3220</v>
      </c>
    </row>
    <row r="14" spans="2:7" ht="25.9" customHeight="1">
      <c r="B14" s="21"/>
      <c r="C14" s="22">
        <v>1</v>
      </c>
      <c r="D14" s="22">
        <v>115</v>
      </c>
      <c r="E14" s="22" t="s">
        <v>47</v>
      </c>
      <c r="F14" s="23">
        <v>2</v>
      </c>
      <c r="G14" s="24">
        <f t="shared" si="1"/>
        <v>230</v>
      </c>
    </row>
    <row r="15" spans="2:7" ht="25.9" customHeight="1">
      <c r="B15" s="21"/>
      <c r="C15" s="22">
        <v>1</v>
      </c>
      <c r="D15" s="22">
        <v>115</v>
      </c>
      <c r="E15" s="22" t="s">
        <v>16</v>
      </c>
      <c r="F15" s="23">
        <v>12.5</v>
      </c>
      <c r="G15" s="24">
        <f t="shared" si="1"/>
        <v>1437.5</v>
      </c>
    </row>
    <row r="16" spans="2:7" ht="25.9" customHeight="1">
      <c r="B16" s="30"/>
      <c r="C16" s="31">
        <v>1</v>
      </c>
      <c r="D16" s="31">
        <v>115</v>
      </c>
      <c r="E16" s="31" t="s">
        <v>48</v>
      </c>
      <c r="F16" s="32">
        <v>35</v>
      </c>
      <c r="G16" s="33">
        <f t="shared" si="1"/>
        <v>4025</v>
      </c>
    </row>
    <row r="17" spans="2:7" ht="25.9" customHeight="1">
      <c r="B17" s="30"/>
      <c r="C17" s="31">
        <v>1</v>
      </c>
      <c r="D17" s="31">
        <v>115</v>
      </c>
      <c r="E17" s="31" t="s">
        <v>43</v>
      </c>
      <c r="F17" s="32">
        <v>20</v>
      </c>
      <c r="G17" s="33">
        <f t="shared" si="1"/>
        <v>2300</v>
      </c>
    </row>
    <row r="18" spans="2:7" ht="25.9" customHeight="1">
      <c r="B18" s="21"/>
      <c r="C18" s="22"/>
      <c r="D18" s="22"/>
      <c r="E18" s="22" t="s">
        <v>17</v>
      </c>
      <c r="F18" s="23"/>
      <c r="G18" s="24">
        <f>SUM(G11:G17)</f>
        <v>13627.5</v>
      </c>
    </row>
    <row r="19" spans="2:7" ht="25.9" customHeight="1">
      <c r="B19" s="21"/>
      <c r="C19" s="22"/>
      <c r="D19" s="22"/>
      <c r="E19" s="22" t="s">
        <v>18</v>
      </c>
      <c r="F19" s="23"/>
      <c r="G19" s="24">
        <f>+G18*7%</f>
        <v>953.92500000000007</v>
      </c>
    </row>
    <row r="20" spans="2:7" ht="25.9" customHeight="1">
      <c r="B20" s="21"/>
      <c r="C20" s="22"/>
      <c r="D20" s="22"/>
      <c r="E20" s="22" t="s">
        <v>44</v>
      </c>
      <c r="F20" s="23"/>
      <c r="G20" s="24">
        <f>+G18*10%</f>
        <v>1362.75</v>
      </c>
    </row>
    <row r="21" spans="2:7" ht="25.9" customHeight="1">
      <c r="B21" s="25"/>
      <c r="C21" s="26"/>
      <c r="D21" s="26"/>
      <c r="E21" s="27" t="s">
        <v>20</v>
      </c>
      <c r="F21" s="28"/>
      <c r="G21" s="29">
        <f>+G18+G19+G20</f>
        <v>15944.174999999999</v>
      </c>
    </row>
    <row r="22" spans="2:7" ht="25.9" customHeight="1">
      <c r="B22" s="21">
        <v>45359</v>
      </c>
      <c r="C22" s="22">
        <v>1</v>
      </c>
      <c r="D22" s="22">
        <v>115</v>
      </c>
      <c r="E22" s="22" t="s">
        <v>15</v>
      </c>
      <c r="F22" s="23">
        <v>15</v>
      </c>
      <c r="G22" s="24">
        <f>+F22*D22</f>
        <v>1725</v>
      </c>
    </row>
    <row r="23" spans="2:7" ht="25.9" customHeight="1">
      <c r="B23" s="21"/>
      <c r="C23" s="22">
        <v>1</v>
      </c>
      <c r="D23" s="22">
        <v>115</v>
      </c>
      <c r="E23" s="22" t="s">
        <v>45</v>
      </c>
      <c r="F23" s="23">
        <v>6</v>
      </c>
      <c r="G23" s="24">
        <f>+F23*D23</f>
        <v>690</v>
      </c>
    </row>
    <row r="24" spans="2:7" ht="25.9" customHeight="1">
      <c r="B24" s="21"/>
      <c r="C24" s="22">
        <v>1</v>
      </c>
      <c r="D24" s="22">
        <v>115</v>
      </c>
      <c r="E24" s="22" t="s">
        <v>46</v>
      </c>
      <c r="F24" s="23">
        <v>32</v>
      </c>
      <c r="G24" s="24">
        <f>+F24*D24</f>
        <v>3680</v>
      </c>
    </row>
    <row r="25" spans="2:7" ht="25.9" customHeight="1">
      <c r="B25" s="21"/>
      <c r="C25" s="22">
        <v>1</v>
      </c>
      <c r="D25" s="22">
        <v>115</v>
      </c>
      <c r="E25" s="22" t="s">
        <v>47</v>
      </c>
      <c r="F25" s="23">
        <v>2</v>
      </c>
      <c r="G25" s="24">
        <f>+F25*D25</f>
        <v>230</v>
      </c>
    </row>
    <row r="26" spans="2:7" ht="25.9" customHeight="1">
      <c r="B26" s="21"/>
      <c r="C26" s="22">
        <v>1</v>
      </c>
      <c r="D26" s="22">
        <v>115</v>
      </c>
      <c r="E26" s="22" t="s">
        <v>16</v>
      </c>
      <c r="F26" s="23">
        <v>12.5</v>
      </c>
      <c r="G26" s="24">
        <f>+F26*D26</f>
        <v>1437.5</v>
      </c>
    </row>
    <row r="27" spans="2:7" ht="25.9" customHeight="1">
      <c r="B27" s="21"/>
      <c r="C27" s="22"/>
      <c r="D27" s="22"/>
      <c r="E27" s="22" t="s">
        <v>17</v>
      </c>
      <c r="F27" s="23"/>
      <c r="G27" s="24">
        <f>SUM(G22:G26)</f>
        <v>7762.5</v>
      </c>
    </row>
    <row r="28" spans="2:7" ht="25.9" customHeight="1">
      <c r="B28" s="21"/>
      <c r="C28" s="22"/>
      <c r="D28" s="22"/>
      <c r="E28" s="22" t="s">
        <v>18</v>
      </c>
      <c r="F28" s="23"/>
      <c r="G28" s="24">
        <f>+G27*7%</f>
        <v>543.375</v>
      </c>
    </row>
    <row r="29" spans="2:7" ht="25.9" customHeight="1">
      <c r="B29" s="21"/>
      <c r="C29" s="22"/>
      <c r="D29" s="22"/>
      <c r="E29" s="22" t="s">
        <v>44</v>
      </c>
      <c r="F29" s="23"/>
      <c r="G29" s="24">
        <f>+G27*10%</f>
        <v>776.25</v>
      </c>
    </row>
    <row r="30" spans="2:7" ht="25.9" customHeight="1">
      <c r="B30" s="25"/>
      <c r="C30" s="26"/>
      <c r="D30" s="26"/>
      <c r="E30" s="27" t="s">
        <v>38</v>
      </c>
      <c r="F30" s="28"/>
      <c r="G30" s="29">
        <f>+G27+G28+G29</f>
        <v>9082.125</v>
      </c>
    </row>
    <row r="31" spans="2:7" ht="25.9" customHeight="1">
      <c r="B31" s="34" t="s">
        <v>49</v>
      </c>
      <c r="C31" s="22"/>
      <c r="D31" s="22"/>
      <c r="E31" s="35"/>
      <c r="F31" s="36"/>
      <c r="G31" s="37"/>
    </row>
    <row r="32" spans="2:7" ht="25.9" customHeight="1">
      <c r="B32" s="21"/>
      <c r="C32" s="22">
        <v>2</v>
      </c>
      <c r="D32" s="22">
        <v>1</v>
      </c>
      <c r="E32" s="22" t="s">
        <v>50</v>
      </c>
      <c r="F32" s="38">
        <v>270</v>
      </c>
      <c r="G32" s="24">
        <f>+F32*C32*D32</f>
        <v>540</v>
      </c>
    </row>
    <row r="33" spans="2:7" ht="25.9" customHeight="1">
      <c r="B33" s="21"/>
      <c r="C33" s="22">
        <v>2</v>
      </c>
      <c r="D33" s="22">
        <v>1</v>
      </c>
      <c r="E33" s="39" t="s">
        <v>51</v>
      </c>
      <c r="F33" s="38">
        <v>450</v>
      </c>
      <c r="G33" s="24">
        <f>+F33*C33*D33</f>
        <v>900</v>
      </c>
    </row>
    <row r="34" spans="2:7" ht="25.9" customHeight="1">
      <c r="B34" s="21"/>
      <c r="C34" s="22">
        <v>2</v>
      </c>
      <c r="D34" s="22">
        <v>1</v>
      </c>
      <c r="E34" s="39" t="s">
        <v>52</v>
      </c>
      <c r="F34" s="38">
        <v>150</v>
      </c>
      <c r="G34" s="24">
        <f>+F34*C34*D34</f>
        <v>300</v>
      </c>
    </row>
    <row r="35" spans="2:7" ht="25.9" customHeight="1">
      <c r="B35" s="21"/>
      <c r="C35" s="22">
        <v>2</v>
      </c>
      <c r="D35" s="22">
        <v>1</v>
      </c>
      <c r="E35" s="39" t="s">
        <v>53</v>
      </c>
      <c r="F35" s="38">
        <v>30</v>
      </c>
      <c r="G35" s="24">
        <f>+F35*C35*D35</f>
        <v>60</v>
      </c>
    </row>
    <row r="36" spans="2:7" ht="25.9" customHeight="1">
      <c r="B36" s="21"/>
      <c r="C36" s="22">
        <v>2</v>
      </c>
      <c r="D36" s="22">
        <v>5</v>
      </c>
      <c r="E36" s="39" t="s">
        <v>54</v>
      </c>
      <c r="F36" s="38">
        <v>50</v>
      </c>
      <c r="G36" s="24">
        <f>+F36*C36*D36</f>
        <v>500</v>
      </c>
    </row>
    <row r="37" spans="2:7" ht="25.9" customHeight="1">
      <c r="B37" s="21"/>
      <c r="C37" s="22"/>
      <c r="D37" s="22"/>
      <c r="E37" s="39" t="s">
        <v>55</v>
      </c>
      <c r="F37" s="38"/>
      <c r="G37" s="24">
        <v>1800</v>
      </c>
    </row>
    <row r="38" spans="2:7" ht="25.9" customHeight="1">
      <c r="B38" s="21"/>
      <c r="C38" s="22"/>
      <c r="D38" s="22"/>
      <c r="E38" s="22" t="s">
        <v>17</v>
      </c>
      <c r="F38" s="36"/>
      <c r="G38" s="37">
        <f>SUM(G32:G37)</f>
        <v>4100</v>
      </c>
    </row>
    <row r="39" spans="2:7" ht="25.9" customHeight="1">
      <c r="B39" s="21"/>
      <c r="C39" s="22"/>
      <c r="D39" s="22"/>
      <c r="E39" s="22" t="s">
        <v>18</v>
      </c>
      <c r="F39" s="36"/>
      <c r="G39" s="37">
        <f>G38*7%</f>
        <v>287</v>
      </c>
    </row>
    <row r="40" spans="2:7" ht="25.9" customHeight="1">
      <c r="B40" s="21"/>
      <c r="C40" s="22"/>
      <c r="D40" s="22"/>
      <c r="E40" s="40" t="s">
        <v>21</v>
      </c>
      <c r="F40" s="36"/>
      <c r="G40" s="41">
        <f>+G38+G39</f>
        <v>4387</v>
      </c>
    </row>
    <row r="41" spans="2:7" ht="25.9" customHeight="1">
      <c r="B41" s="25"/>
      <c r="C41" s="26"/>
      <c r="D41" s="26"/>
      <c r="E41" s="42" t="s">
        <v>22</v>
      </c>
      <c r="F41" s="43"/>
      <c r="G41" s="44">
        <f>+G10+G21+G30+G40</f>
        <v>35871.699999999997</v>
      </c>
    </row>
    <row r="42" spans="2:7" ht="25.9" customHeight="1">
      <c r="B42" s="30" t="s">
        <v>56</v>
      </c>
      <c r="C42" s="31">
        <v>1</v>
      </c>
      <c r="D42" s="31">
        <v>115</v>
      </c>
      <c r="E42" s="31" t="s">
        <v>57</v>
      </c>
      <c r="F42" s="32"/>
      <c r="G42" s="33">
        <v>0</v>
      </c>
    </row>
    <row r="43" spans="2:7" ht="25.9" customHeight="1">
      <c r="B43" s="45" t="s">
        <v>58</v>
      </c>
      <c r="C43" s="22">
        <v>1</v>
      </c>
      <c r="D43" s="22">
        <v>115</v>
      </c>
      <c r="E43" s="22" t="s">
        <v>59</v>
      </c>
      <c r="F43" s="46">
        <f>(36.5+22.5)*1.17</f>
        <v>69.03</v>
      </c>
      <c r="G43" s="47">
        <f>+F43*D43</f>
        <v>7938.45</v>
      </c>
    </row>
    <row r="44" spans="2:7" ht="25.9" customHeight="1">
      <c r="B44" s="21" t="s">
        <v>39</v>
      </c>
      <c r="C44" s="180" t="s">
        <v>60</v>
      </c>
      <c r="D44" s="180"/>
      <c r="E44" s="180"/>
      <c r="F44" s="46"/>
      <c r="G44" s="47">
        <v>2500</v>
      </c>
    </row>
    <row r="45" spans="2:7" ht="25.9" customHeight="1" thickBot="1">
      <c r="B45" s="181" t="s">
        <v>23</v>
      </c>
      <c r="C45" s="182"/>
      <c r="D45" s="182"/>
      <c r="E45" s="182"/>
      <c r="F45" s="48"/>
      <c r="G45" s="49">
        <f>G41+SUM(G42:G44)</f>
        <v>46310.149999999994</v>
      </c>
    </row>
    <row r="46" spans="2:7" ht="25.9" customHeight="1"/>
    <row r="47" spans="2:7">
      <c r="B47" s="12"/>
      <c r="F47" s="12"/>
      <c r="G47" s="12"/>
    </row>
    <row r="48" spans="2:7">
      <c r="B48" s="12"/>
      <c r="F48" s="12"/>
      <c r="G48" s="12"/>
    </row>
    <row r="51" spans="5:5">
      <c r="E51" s="10"/>
    </row>
  </sheetData>
  <mergeCells count="4">
    <mergeCell ref="B2:G2"/>
    <mergeCell ref="B3:G3"/>
    <mergeCell ref="C44:E44"/>
    <mergeCell ref="B45:E45"/>
  </mergeCells>
  <phoneticPr fontId="47" type="noConversion"/>
  <printOptions horizontalCentered="1"/>
  <pageMargins left="0.70866141732283472" right="0.70866141732283472" top="0.9448818897637796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workbookViewId="0">
      <selection activeCell="D12" sqref="D12"/>
    </sheetView>
  </sheetViews>
  <sheetFormatPr defaultColWidth="9.1796875" defaultRowHeight="17.5"/>
  <cols>
    <col min="1" max="1" width="23" style="3" bestFit="1" customWidth="1"/>
    <col min="2" max="2" width="9.453125" style="2" bestFit="1" customWidth="1"/>
    <col min="3" max="3" width="17.54296875" style="2" bestFit="1" customWidth="1"/>
    <col min="4" max="4" width="39.26953125" style="2" customWidth="1"/>
    <col min="5" max="5" width="23.26953125" style="4" customWidth="1"/>
    <col min="6" max="16384" width="9.1796875" style="2"/>
  </cols>
  <sheetData>
    <row r="1" spans="1:5" s="1" customFormat="1" ht="47.5" customHeight="1">
      <c r="A1" s="183" t="s">
        <v>24</v>
      </c>
      <c r="B1" s="183"/>
      <c r="C1" s="183"/>
      <c r="D1" s="183"/>
      <c r="E1" s="183"/>
    </row>
    <row r="2" spans="1:5" s="1" customFormat="1" ht="24.75" customHeight="1" thickBot="1">
      <c r="A2" s="184" t="s">
        <v>8</v>
      </c>
      <c r="B2" s="184"/>
      <c r="C2" s="184"/>
      <c r="D2" s="184"/>
      <c r="E2" s="184"/>
    </row>
    <row r="3" spans="1:5" ht="50.15" customHeight="1">
      <c r="A3" s="5" t="s">
        <v>27</v>
      </c>
      <c r="B3" s="188" t="s">
        <v>28</v>
      </c>
      <c r="C3" s="189"/>
      <c r="D3" s="190"/>
      <c r="E3" s="6" t="s">
        <v>29</v>
      </c>
    </row>
    <row r="4" spans="1:5" ht="50.15" customHeight="1">
      <c r="A4" s="7" t="s">
        <v>26</v>
      </c>
      <c r="B4" s="191" t="s">
        <v>33</v>
      </c>
      <c r="C4" s="192"/>
      <c r="D4" s="193"/>
      <c r="E4" s="8">
        <v>3100</v>
      </c>
    </row>
    <row r="5" spans="1:5" ht="50.15" customHeight="1">
      <c r="A5" s="7" t="s">
        <v>26</v>
      </c>
      <c r="B5" s="191" t="s">
        <v>34</v>
      </c>
      <c r="C5" s="192"/>
      <c r="D5" s="193"/>
      <c r="E5" s="8">
        <v>9200</v>
      </c>
    </row>
    <row r="6" spans="1:5" ht="50.15" customHeight="1">
      <c r="A6" s="7" t="s">
        <v>26</v>
      </c>
      <c r="B6" s="191" t="s">
        <v>35</v>
      </c>
      <c r="C6" s="192"/>
      <c r="D6" s="193"/>
      <c r="E6" s="8">
        <v>5000</v>
      </c>
    </row>
    <row r="7" spans="1:5" ht="50.15" customHeight="1">
      <c r="A7" s="7" t="s">
        <v>26</v>
      </c>
      <c r="B7" s="191" t="s">
        <v>31</v>
      </c>
      <c r="C7" s="192"/>
      <c r="D7" s="193"/>
      <c r="E7" s="8">
        <v>3200</v>
      </c>
    </row>
    <row r="8" spans="1:5" ht="50.15" customHeight="1">
      <c r="A8" s="7" t="s">
        <v>30</v>
      </c>
      <c r="B8" s="191" t="s">
        <v>32</v>
      </c>
      <c r="C8" s="192"/>
      <c r="D8" s="193"/>
      <c r="E8" s="8">
        <v>500</v>
      </c>
    </row>
    <row r="9" spans="1:5" ht="50.15" customHeight="1">
      <c r="A9" s="7" t="s">
        <v>25</v>
      </c>
      <c r="B9" s="191" t="s">
        <v>36</v>
      </c>
      <c r="C9" s="192"/>
      <c r="D9" s="193"/>
      <c r="E9" s="8">
        <v>2000</v>
      </c>
    </row>
    <row r="10" spans="1:5" ht="50.15" customHeight="1" thickBot="1">
      <c r="A10" s="185" t="s">
        <v>23</v>
      </c>
      <c r="B10" s="186"/>
      <c r="C10" s="186"/>
      <c r="D10" s="187"/>
      <c r="E10" s="9">
        <f>SUM(E4:E9)</f>
        <v>23000</v>
      </c>
    </row>
    <row r="11" spans="1:5" ht="25.9" customHeight="1"/>
    <row r="12" spans="1:5" ht="25.9" customHeight="1">
      <c r="A12" s="2"/>
      <c r="E12" s="2"/>
    </row>
    <row r="13" spans="1:5" ht="25.9" customHeight="1">
      <c r="A13" s="2"/>
      <c r="E13" s="2"/>
    </row>
    <row r="14" spans="1:5" ht="25.9" customHeight="1"/>
    <row r="15" spans="1:5" ht="25.9" customHeight="1"/>
    <row r="16" spans="1:5" ht="25.9" customHeight="1"/>
    <row r="17" ht="25.9" customHeight="1"/>
    <row r="18" ht="25.9" customHeight="1"/>
    <row r="19" ht="25.9" customHeight="1"/>
    <row r="20" ht="25.9" customHeight="1"/>
    <row r="21" ht="25.9" customHeight="1"/>
    <row r="22" ht="25.9" customHeight="1"/>
    <row r="23" ht="25.9" customHeight="1"/>
    <row r="24" ht="25.9" customHeight="1"/>
    <row r="25" ht="25.9" customHeight="1"/>
    <row r="26" ht="25.9" customHeight="1"/>
    <row r="27" ht="25.9" customHeight="1"/>
    <row r="28" ht="25.9" customHeight="1"/>
    <row r="29" ht="25.9" customHeight="1"/>
    <row r="30" ht="25.9" customHeight="1"/>
    <row r="31" ht="25.9" customHeight="1"/>
    <row r="32" ht="25.9" customHeight="1"/>
  </sheetData>
  <mergeCells count="10">
    <mergeCell ref="A1:E1"/>
    <mergeCell ref="A2:E2"/>
    <mergeCell ref="A10:D10"/>
    <mergeCell ref="B3:D3"/>
    <mergeCell ref="B8:D8"/>
    <mergeCell ref="B9:D9"/>
    <mergeCell ref="B4:D4"/>
    <mergeCell ref="B7:D7"/>
    <mergeCell ref="B5:D5"/>
    <mergeCell ref="B6:D6"/>
  </mergeCells>
  <phoneticPr fontId="47" type="noConversion"/>
  <printOptions horizontalCentered="1"/>
  <pageMargins left="0.70866141732283472" right="0.70866141732283472" top="0.9448818897637796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Agenda (2days)</vt:lpstr>
      <vt:lpstr>Estimated Budget(Detailed)</vt:lpstr>
      <vt:lpstr>02 Estimated Budget(RVS)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059987</dc:creator>
  <cp:lastModifiedBy>ebrsupit Evergreen</cp:lastModifiedBy>
  <cp:lastPrinted>2026-02-26T18:36:06Z</cp:lastPrinted>
  <dcterms:created xsi:type="dcterms:W3CDTF">2013-01-28T20:01:12Z</dcterms:created>
  <dcterms:modified xsi:type="dcterms:W3CDTF">2026-03-26T11:13:45Z</dcterms:modified>
</cp:coreProperties>
</file>